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DC4" lockStructure="1"/>
  <bookViews>
    <workbookView xWindow="0" yWindow="0" windowWidth="15480" windowHeight="7755"/>
  </bookViews>
  <sheets>
    <sheet name="Federal Funds Transactions" sheetId="1" r:id="rId1"/>
    <sheet name="Regional Loans and Transfers" sheetId="3" r:id="rId2"/>
    <sheet name="Notes" sheetId="2" r:id="rId3"/>
  </sheets>
  <definedNames>
    <definedName name="CAG_Apportionment_Loans" localSheetId="1" hidden="1">'Regional Loans and Transfers'!#REF!</definedName>
    <definedName name="CAG_Apportionment_Transfers" localSheetId="1" hidden="1">'Regional Loans and Transfers'!#REF!</definedName>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_Loans" localSheetId="1" hidden="1">'Regional Loans and Transfers'!#REF!</definedName>
    <definedName name="CAG_OA_Transfers" localSheetId="1" hidden="1">'Regional Loans and Transfers'!#REF!</definedName>
    <definedName name="CAG_OALoans_qry" localSheetId="1">'Regional Loans and Transfers'!#REF!</definedName>
    <definedName name="CAG_OATransfers_qry" localSheetId="1">'Regional Loans and Transfers'!#REF!</definedName>
    <definedName name="CYMPO_Apportionment_Loans" localSheetId="1" hidden="1">'Regional Loans and Transfers'!#REF!</definedName>
    <definedName name="CYMPO_Apportionment_Loans_1" localSheetId="1" hidden="1">'Regional Loans and Transfers'!#REF!</definedName>
    <definedName name="CYMPO_Apportionment_Transfers" localSheetId="1" hidden="1">'Regional Loans and Transfers'!#REF!</definedName>
    <definedName name="CYMPO_Ledger_Authorized" localSheetId="0" hidden="1">'Federal Funds Transactions'!#REF!</definedName>
    <definedName name="CYMPO_Ledger_NOT_Authorized" localSheetId="0" hidden="1">'Federal Funds Transactions'!#REF!</definedName>
    <definedName name="CYMPO_OA_Transfers" localSheetId="1" hidden="1">'Regional Loans and Transfers'!#REF!</definedName>
    <definedName name="FMPO_Apportionment_Loans" localSheetId="1" hidden="1">'Regional Loans and Transfers'!#REF!</definedName>
    <definedName name="FMPO_Apportionment_Transfers" localSheetId="1" hidden="1">'Regional Loans and Transfers'!#REF!</definedName>
    <definedName name="FMPO_Ledger_Authorized" localSheetId="0" hidden="1">'Federal Funds Transactions'!#REF!</definedName>
    <definedName name="FMPO_Ledger_Not_Authorized" localSheetId="0" hidden="1">'Federal Funds Transactions'!$A$41:$P$42</definedName>
    <definedName name="FMPO_OA_Loans" localSheetId="1" hidden="1">'Regional Loans and Transfers'!#REF!</definedName>
    <definedName name="FMPO_OA_Transfers" localSheetId="1" hidden="1">'Regional Loans and Transfers'!#REF!</definedName>
    <definedName name="FMPOLedgerAuthorized" localSheetId="0" hidden="1">'Federal Funds Transactions'!$A$16:$P$36</definedName>
    <definedName name="FMPOqryLedgerApports" localSheetId="1" hidden="1">'Regional Loans and Transfers'!$A$11:$R$23</definedName>
    <definedName name="FMPOqryLedgerOA" localSheetId="1" hidden="1">'Regional Loans and Transfers'!$A$29:$R$41</definedName>
    <definedName name="_xlnm.Print_Area" localSheetId="1">'Regional Loans and Transfers'!$A$1:$R$41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1" l="1"/>
  <c r="N37" i="1"/>
  <c r="O37" i="1"/>
  <c r="P37" i="1"/>
  <c r="L37" i="1"/>
  <c r="Q11" i="1" l="1"/>
  <c r="Q10" i="1"/>
  <c r="Q9" i="1"/>
  <c r="Q8" i="1"/>
  <c r="Q7" i="1"/>
  <c r="Q6" i="1"/>
  <c r="O11" i="1"/>
  <c r="N11" i="1"/>
  <c r="M11" i="1"/>
  <c r="L11" i="1"/>
  <c r="O10" i="1"/>
  <c r="N10" i="1"/>
  <c r="M10" i="1"/>
  <c r="L10" i="1"/>
  <c r="O9" i="1"/>
  <c r="N9" i="1"/>
  <c r="M9" i="1"/>
  <c r="L9" i="1"/>
  <c r="O8" i="1"/>
  <c r="N8" i="1"/>
  <c r="M8" i="1"/>
  <c r="L8" i="1"/>
  <c r="O7" i="1"/>
  <c r="N7" i="1"/>
  <c r="M7" i="1"/>
  <c r="L7" i="1"/>
  <c r="O6" i="1"/>
  <c r="N6" i="1"/>
  <c r="M6" i="1"/>
  <c r="L6" i="1"/>
  <c r="P10" i="1" l="1"/>
  <c r="P11" i="1"/>
  <c r="P9" i="1"/>
  <c r="P8" i="1"/>
  <c r="P7" i="1"/>
  <c r="P6" i="1"/>
  <c r="O5" i="1" l="1"/>
  <c r="P5" i="1" s="1"/>
  <c r="Q5" i="1" s="1"/>
  <c r="M43" i="1" l="1"/>
  <c r="N43" i="1"/>
  <c r="O43" i="1"/>
  <c r="P43" i="1"/>
  <c r="L43" i="1"/>
  <c r="M12" i="1" l="1"/>
  <c r="M38" i="1" s="1"/>
  <c r="A1" i="3"/>
  <c r="M44" i="1" l="1"/>
  <c r="M49" i="1" s="1"/>
  <c r="M50" i="1" s="1"/>
  <c r="L12" i="1" l="1"/>
  <c r="L38" i="1" l="1"/>
  <c r="L44" i="1" s="1"/>
  <c r="L49" i="1" s="1"/>
  <c r="P4" i="1"/>
  <c r="Q4" i="1" s="1"/>
  <c r="N12" i="1"/>
  <c r="N38" i="1" s="1"/>
  <c r="O12" i="1"/>
  <c r="O38" i="1" s="1"/>
  <c r="L50" i="1" l="1"/>
  <c r="N44" i="1"/>
  <c r="N49" i="1" s="1"/>
  <c r="N50" i="1" s="1"/>
  <c r="O44" i="1"/>
  <c r="O49" i="1" s="1"/>
  <c r="O50" i="1" s="1"/>
  <c r="P12" i="1"/>
  <c r="P38" i="1" s="1"/>
  <c r="Q12" i="1"/>
  <c r="Q17" i="1" s="1"/>
  <c r="Q18" i="1" s="1"/>
  <c r="Q19" i="1" s="1"/>
  <c r="Q20" i="1" s="1"/>
  <c r="Q21" i="1" s="1"/>
  <c r="Q22" i="1" s="1"/>
  <c r="Q23" i="1" s="1"/>
  <c r="Q24" i="1" s="1"/>
  <c r="Q25" i="1" s="1"/>
  <c r="Q26" i="1" s="1"/>
  <c r="Q27" i="1" s="1"/>
  <c r="Q28" i="1" s="1"/>
  <c r="Q29" i="1" s="1"/>
  <c r="Q30" i="1" s="1"/>
  <c r="Q31" i="1" s="1"/>
  <c r="Q32" i="1" s="1"/>
  <c r="Q33" i="1" s="1"/>
  <c r="Q34" i="1" s="1"/>
  <c r="Q35" i="1" s="1"/>
  <c r="Q36" i="1" s="1"/>
  <c r="P49" i="1" l="1"/>
  <c r="Q42" i="1"/>
  <c r="Q44" i="1" s="1"/>
  <c r="P44" i="1"/>
  <c r="P50" i="1" s="1"/>
</calcChain>
</file>

<file path=xl/connections.xml><?xml version="1.0" encoding="utf-8"?>
<connections xmlns="http://schemas.openxmlformats.org/spreadsheetml/2006/main">
  <connection id="1" name="FMPO_Ledger_Not_Authorized" type="1" refreshedVersion="4" background="1" saveData="1">
    <dbPr connection="DSN=MS Access Database;DBQ=G:\FMS\RESOURCE\PGMANA\FY13 FILES\Transaction Log\071213 Front End1.accdb;DefaultDir=G:\FMS\RESOURCE\PGMANA\FY13 FILES\Transaction Log;DriverId=25;FIL=MS Access;MaxBufferSize=2048;PageTimeout=5;" command="SELECT FMPO_Ledger_NotAuthorized_Crosstab.Entity, FMPO_Ledger_NotAuthorized_Crosstab.`TIP#`, FMPO_Ledger_NotAuthorized_Crosstab.`ADOT#`, FMPO_Ledger_NotAuthorized_Crosstab.Suffix, FMPO_Ledger_NotAuthorized_Crosstab.`Fed#`, FMPO_Ledger_NotAuthorized_Crosstab.Location, FMPO_Ledger_NotAuthorized_Crosstab.Sponsor, FMPO_Ledger_NotAuthorized_Crosstab.Action, FMPO_Ledger_NotAuthorized_Crosstab.`Submitted to FMS`, FMPO_Ledger_NotAuthorized_Crosstab.`Submitted to FHWA`, FMPO_Ledger_NotAuthorized_Crosstab.`FHWA Authorization`, FMPO_Ledger_NotAuthorized_Crosstab.HSIP, FMPO_Ledger_NotAuthorized_Crosstab.PL, FMPO_Ledger_NotAuthorized_Crosstab.SPR, FMPO_Ledger_NotAuthorized_Crosstab.`STP other`, FMPO_Ledger_NotAuthorized_Crosstab.`Federal Amount`_x000d__x000a_FROM FMPO_Ledger_NotAuthorized_Crosstab FMPO_Ledger_NotAuthorized_Crosstab"/>
  </connection>
  <connection id="2" odcFile="G:\FMS\RESOURCE\PGMANA\STP Ledgers\FMPO\FMPOLedgerAuthorized.dqy" name="FMPOLedgerAuthorized" type="1" refreshedVersion="4" background="1" saveData="1">
    <dbPr connection="DSN=MS Access Database;DBQ=G:\FMS\RESOURCE\PGMANA\FY13 FILES\Transaction Log\071213 Front End1.accdb;DefaultDir=G:\FMS\RESOURCE\PGMANA\FY13 FILES\Transaction Log;DriverId=25;FIL=MS Access;MaxBufferSize=2048;PageTimeout=5;" command="SELECT FMPO_Ledger_Authorized_Crosstab.Entity, FMPO_Ledger_Authorized_Crosstab.`TIP#`, FMPO_Ledger_Authorized_Crosstab.`ADOT#`, FMPO_Ledger_Authorized_Crosstab.Suffix, FMPO_Ledger_Authorized_Crosstab.`Fed#`, FMPO_Ledger_Authorized_Crosstab.Location, FMPO_Ledger_Authorized_Crosstab.Sponsor, FMPO_Ledger_Authorized_Crosstab.`Action /13`, FMPO_Ledger_Authorized_Crosstab.`Submitted to FMS`, FMPO_Ledger_Authorized_Crosstab.`Submitted to FHWA`, FMPO_Ledger_Authorized_Crosstab.`FHWA Authorization`, FMPO_Ledger_Authorized_Crosstab.HSIP, FMPO_Ledger_Authorized_Crosstab.PL, FMPO_Ledger_Authorized_Crosstab.SPR, FMPO_Ledger_Authorized_Crosstab.`STP other`, FMPO_Ledger_Authorized_Crosstab.`Federal Amount`  FROM FMPO_Ledger_Authorized_Crosstab FMPO_Ledger_Authorized_Crosstab"/>
  </connection>
  <connection id="3" name="FMPOqryLedgerApports" type="1" refreshedVersion="4" background="1" saveData="1">
    <dbPr connection="DSN=MS Access Database;DBQ=G:\FMS\RESOURCE\PGMANA\FY13 FILES\Transaction Log\071213 Front End1.accdb;DefaultDir=G:\FMS\RESOURCE\PGMANA\FY13 FILES\Transaction Log;DriverId=25;FIL=MS Access;MaxBufferSize=2048;PageTimeout=5;" command="SELECT FMPOqryLedgerApportsCrosstab.`Transaction Year`, FMPOqryLedgerApportsCrosstab.`Transaction Type`, FMPOqryLedgerApportsCrosstab.Number, FMPOqryLedgerApportsCrosstab.`From`, FMPOqryLedgerApportsCrosstab.To, FMPOqryLedgerApportsCrosstab.`Repayment Year`, FMPOqryLedgerApportsCrosstab.Project8, FMPOqryLedgerApportsCrosstab.Notes, FMPOqryLedgerApportsCrosstab.Total, FMPOqryLedgerApportsCrosstab.CMAQ, FMPOqryLedgerApportsCrosstab.`CMAQ 2_5`, FMPOqryLedgerApportsCrosstab.HSIP, FMPOqryLedgerApportsCrosstab.PL, FMPOqryLedgerApportsCrosstab.SPR, FMPOqryLedgerApportsCrosstab.`STP other`, FMPOqryLedgerApportsCrosstab.`STP over 200K`, FMPOqryLedgerApportsCrosstab.`TA other`, FMPOqryLedgerApportsCrosstab.`TA over 200K`_x000d__x000a_FROM FMPOqryLedgerApportsCrosstab FMPOqryLedgerApportsCrosstab"/>
  </connection>
  <connection id="4" name="FMPOqryLedgerOA" type="1" refreshedVersion="4" background="1" saveData="1">
    <dbPr connection="DSN=MS Access Database;DBQ=G:\FMS\RESOURCE\PGMANA\FY13 FILES\Transaction Log\071213 Front End1.accdb;DefaultDir=G:\FMS\RESOURCE\PGMANA\FY13 FILES\Transaction Log;DriverId=25;FIL=MS Access;MaxBufferSize=2048;PageTimeout=5;" command="SELECT FMPOqryLedgerOACrosstab.`Transaction Year`, FMPOqryLedgerOACrosstab.`Transaction Type`, FMPOqryLedgerOACrosstab.Number, FMPOqryLedgerOACrosstab.`From`, FMPOqryLedgerOACrosstab.To, FMPOqryLedgerOACrosstab.`Repayment Year`, FMPOqryLedgerOACrosstab.Project8, FMPOqryLedgerOACrosstab.Notes, FMPOqryLedgerOACrosstab.Total, FMPOqryLedgerOACrosstab.CMAQ, FMPOqryLedgerOACrosstab.`CMAQ 2_5`, FMPOqryLedgerOACrosstab.HSIP, FMPOqryLedgerOACrosstab.PL, FMPOqryLedgerOACrosstab.SPR, FMPOqryLedgerOACrosstab.`STP other`, FMPOqryLedgerOACrosstab.`STP over 200K`, FMPOqryLedgerOACrosstab.`TA other`, FMPOqryLedgerOACrosstab.`TA over 200K`_x000d__x000a_FROM FMPOqryLedgerOACrosstab FMPOqryLedgerOACrosstab"/>
  </connection>
</connections>
</file>

<file path=xl/sharedStrings.xml><?xml version="1.0" encoding="utf-8"?>
<sst xmlns="http://schemas.openxmlformats.org/spreadsheetml/2006/main" count="473" uniqueCount="185">
  <si>
    <t>TIP#</t>
  </si>
  <si>
    <t>ADOT#</t>
  </si>
  <si>
    <t>Location</t>
  </si>
  <si>
    <t>Sponsor</t>
  </si>
  <si>
    <t>Submitted to FMS</t>
  </si>
  <si>
    <t>Submitted to FHWA</t>
  </si>
  <si>
    <t>FHWA Authorization</t>
  </si>
  <si>
    <t>Federal Amount</t>
  </si>
  <si>
    <t>HSIP</t>
  </si>
  <si>
    <t>SPR</t>
  </si>
  <si>
    <t>STP other</t>
  </si>
  <si>
    <t>New Auth</t>
  </si>
  <si>
    <t>MPA</t>
  </si>
  <si>
    <t>17P</t>
  </si>
  <si>
    <t>FV MPA</t>
  </si>
  <si>
    <t>16P</t>
  </si>
  <si>
    <t>18P</t>
  </si>
  <si>
    <t>Current FFY Apportionments</t>
  </si>
  <si>
    <t>Total</t>
  </si>
  <si>
    <t>Description</t>
  </si>
  <si>
    <t>APPORTIONMENTS /1</t>
  </si>
  <si>
    <t>Number</t>
  </si>
  <si>
    <t>Details</t>
  </si>
  <si>
    <t>Fed#</t>
  </si>
  <si>
    <t>Entity</t>
  </si>
  <si>
    <t>Suffix</t>
  </si>
  <si>
    <t>See accompanying Notes tab for footnote detail</t>
  </si>
  <si>
    <t xml:space="preserve"> /3</t>
  </si>
  <si>
    <t xml:space="preserve"> /4</t>
  </si>
  <si>
    <t>FFY OBLIGATION AUTHORITY /2</t>
  </si>
  <si>
    <t xml:space="preserve"> Effective 10/1/12, COGs/MPOs will receive the same OA ratio as ADOT, which is 95.5% for FFY 13.</t>
  </si>
  <si>
    <t xml:space="preserve"> /5 </t>
  </si>
  <si>
    <t xml:space="preserve"> /6</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</si>
  <si>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</si>
  <si>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</si>
  <si>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</si>
  <si>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</si>
  <si>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</si>
  <si>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</si>
  <si>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</si>
  <si>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</si>
  <si>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</si>
  <si>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</si>
  <si>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</si>
  <si>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</si>
  <si>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</si>
  <si>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</si>
  <si>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</si>
  <si>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</si>
  <si>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</si>
  <si>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</si>
  <si>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</si>
  <si>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</si>
  <si>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Ending Balance</t>
  </si>
  <si>
    <t xml:space="preserve"> /7</t>
  </si>
  <si>
    <t>NOT YET AUTHORIZED</t>
  </si>
  <si>
    <t>Federal Aid Transaction Ledger
Federal Fiscal Year 2013</t>
  </si>
  <si>
    <t>Federal Aid Reginal Loans and Transfers Ledger
Federal Fiscal Year 2013</t>
  </si>
  <si>
    <t>PL</t>
  </si>
  <si>
    <t>19P</t>
  </si>
  <si>
    <t>Flagstaff Metropolitan Planning Organization</t>
  </si>
  <si>
    <t>FMPO</t>
  </si>
  <si>
    <t>PLA01</t>
  </si>
  <si>
    <t>000 E 176</t>
  </si>
  <si>
    <t>FMPO PROGRAM FY 2010</t>
  </si>
  <si>
    <t>000 E 178</t>
  </si>
  <si>
    <t>FMPO PROGRAM FY 2011</t>
  </si>
  <si>
    <t>000 E 180</t>
  </si>
  <si>
    <t>FMPO PROGRAM FY 2012</t>
  </si>
  <si>
    <t>000 E 182</t>
  </si>
  <si>
    <t>FMPO METROPOLITAL PLANNING FUNDS</t>
  </si>
  <si>
    <t>PSA01</t>
  </si>
  <si>
    <t>000 N 176</t>
  </si>
  <si>
    <t>FMPO SPR FY 2010</t>
  </si>
  <si>
    <t>000 N 182</t>
  </si>
  <si>
    <t>Action</t>
  </si>
  <si>
    <t>From</t>
  </si>
  <si>
    <t>To</t>
  </si>
  <si>
    <t>Repayment Year</t>
  </si>
  <si>
    <t>2013</t>
  </si>
  <si>
    <t>ADOT</t>
  </si>
  <si>
    <t>2014</t>
  </si>
  <si>
    <t>Declining OA Balance</t>
  </si>
  <si>
    <t>Projected Declining OA</t>
  </si>
  <si>
    <r>
      <t xml:space="preserve">Carried Forward Apportionments </t>
    </r>
    <r>
      <rPr>
        <sz val="10"/>
        <color rgb="FFFF0000"/>
        <rFont val="Calibri"/>
        <family val="2"/>
        <scheme val="minor"/>
      </rPr>
      <t>**</t>
    </r>
    <r>
      <rPr>
        <b/>
        <sz val="10"/>
        <color rgb="FFFF0000"/>
        <rFont val="Calibri"/>
        <family val="2"/>
        <scheme val="minor"/>
      </rPr>
      <t>LAPSES ON 6/30**</t>
    </r>
  </si>
  <si>
    <t>Total Apportionments</t>
  </si>
  <si>
    <t>HSIP*</t>
  </si>
  <si>
    <r>
      <t xml:space="preserve">*Available HSIP funding should be programmed only for projects which have already met all of the following criteria: 
1) HSIP eligibility has been approved by ADOT and FHWA;  
2) An approved application is on file with ADOT by September 1 of the year </t>
    </r>
    <r>
      <rPr>
        <i/>
        <sz val="11"/>
        <color theme="1"/>
        <rFont val="Calibri"/>
        <family val="2"/>
        <scheme val="minor"/>
      </rPr>
      <t>prior</t>
    </r>
    <r>
      <rPr>
        <sz val="11"/>
        <color theme="1"/>
        <rFont val="Calibri"/>
        <family val="2"/>
        <scheme val="minor"/>
      </rPr>
      <t xml:space="preserve"> to obligation; AND
3) The project is fully funded in the year of authorization (i.e. federal aid cannot be programmed across multiple years).
Unobligated HSIP apportionments and OA expire on June 30th each year and are not carried forward. 
</t>
    </r>
  </si>
  <si>
    <t>72913</t>
  </si>
  <si>
    <t>FMPO SPR FY 2013</t>
  </si>
  <si>
    <t xml:space="preserve"> ADOT provided OA at 100% for federal fiscal years 2010-12 only due to the uncertainty associated with the lack of a long-term program authorization. </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</si>
  <si>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</si>
  <si>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</si>
  <si>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In" represent loan funds being repaid to the region by another entity. Repayments In increase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</si>
  <si>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</si>
  <si>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</si>
  <si>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</si>
  <si>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Loans In (Regional Loans &amp; Transfers tab)</t>
  </si>
  <si>
    <t>Loans Out (Regional Loans &amp; Transfers tab)</t>
  </si>
  <si>
    <t>Repayments In (Regional Loans &amp; Transfers tab)</t>
  </si>
  <si>
    <t>Repayments Out (Regional Loans &amp; Transfers tab)</t>
  </si>
  <si>
    <t>Transfers In (Regional Loans &amp; Transfers tab)</t>
  </si>
  <si>
    <t>Transfers Out (Regional Loans &amp; Transfers tab)</t>
  </si>
  <si>
    <t>APPORTIONMENT LOANS, REPAYMENTS AND TRANSFERS /see Notes 5 - 10</t>
  </si>
  <si>
    <t>Transaction Year</t>
  </si>
  <si>
    <t>Transaction Type</t>
  </si>
  <si>
    <t>Project8</t>
  </si>
  <si>
    <t>Notes</t>
  </si>
  <si>
    <t>CMAQ</t>
  </si>
  <si>
    <t>CMAQ 2_5</t>
  </si>
  <si>
    <t>STP over 200K</t>
  </si>
  <si>
    <t>TA other</t>
  </si>
  <si>
    <t>TA over 200K</t>
  </si>
  <si>
    <t>Loan In</t>
  </si>
  <si>
    <t>Loan Out</t>
  </si>
  <si>
    <t>Repayment In</t>
  </si>
  <si>
    <t>Repayment Out</t>
  </si>
  <si>
    <t>2012</t>
  </si>
  <si>
    <t>FMPO008</t>
  </si>
  <si>
    <t>2017</t>
  </si>
  <si>
    <t>FMPO007</t>
  </si>
  <si>
    <t>2016</t>
  </si>
  <si>
    <t>FMPO002</t>
  </si>
  <si>
    <t>HSIP Loan to ADOT</t>
  </si>
  <si>
    <t>FMPO003</t>
  </si>
  <si>
    <t>F61201</t>
  </si>
  <si>
    <t>2013 HSIP loan to ADOT</t>
  </si>
  <si>
    <t>FMPO006</t>
  </si>
  <si>
    <t>Loan repayment from ADOT for 2013 HSIP loan</t>
  </si>
  <si>
    <t>OA LOANS, REPAYMENTS AND TRANSFERS /see Notes 5 - 10</t>
  </si>
  <si>
    <t xml:space="preserve"> /8</t>
  </si>
  <si>
    <t xml:space="preserve"> /9</t>
  </si>
  <si>
    <t xml:space="preserve"> /10</t>
  </si>
  <si>
    <t xml:space="preserve"> /11</t>
  </si>
  <si>
    <t>AUTHORIZED FINANCE ACTIONS /12</t>
  </si>
  <si>
    <t xml:space="preserve"> /14 </t>
  </si>
  <si>
    <t>Action /13</t>
  </si>
  <si>
    <t>PFM14</t>
  </si>
  <si>
    <t>XXX</t>
  </si>
  <si>
    <t>999 A 410</t>
  </si>
  <si>
    <t>FY 13 FMPO STP FUNDS</t>
  </si>
  <si>
    <t>SH508</t>
  </si>
  <si>
    <t>03D</t>
  </si>
  <si>
    <t>FLA 0 206</t>
  </si>
  <si>
    <t>CITY OF FLAGSTAFF BEULAH BOULEVARD BIKE LANES</t>
  </si>
  <si>
    <t>FLA</t>
  </si>
  <si>
    <t>PFM12</t>
  </si>
  <si>
    <t>01P</t>
  </si>
  <si>
    <t>999 A 372</t>
  </si>
  <si>
    <t>Flagstaff Metropolitan Planning Org - FMPO Model Update</t>
  </si>
  <si>
    <t>SH503</t>
  </si>
  <si>
    <t>01C</t>
  </si>
  <si>
    <t>FLA 0 204</t>
  </si>
  <si>
    <t>CITY OF FLAGSTAFF STREET CROSSINGS / INTERSECTIONS</t>
  </si>
  <si>
    <t>Trans</t>
  </si>
  <si>
    <t>fer</t>
  </si>
  <si>
    <t xml:space="preserve">000  </t>
  </si>
  <si>
    <t>STP  transfer to FTA</t>
  </si>
  <si>
    <t>Transfer</t>
  </si>
  <si>
    <t>STP loan to ADOT- F40</t>
  </si>
  <si>
    <t>STP loan to ADOT - KACHINA TRAIL</t>
  </si>
  <si>
    <t>2013 STP LOAN FROM ADOT TO FMPO</t>
  </si>
  <si>
    <t>Repayment to ADOT FROM FMPO for 2013 STP loan</t>
  </si>
  <si>
    <t>Repayment from ADOT for 2012 STP loan - F40</t>
  </si>
  <si>
    <t>Repayment from ADOT for 2012 STP loan - KACHINA TRAIL</t>
  </si>
  <si>
    <t>FMPO009</t>
  </si>
  <si>
    <t>FMPO METRO PLANNING FUNDS</t>
  </si>
  <si>
    <t>20P</t>
  </si>
  <si>
    <t>000 E 184</t>
  </si>
  <si>
    <t>FMPO METRO PLANNING FUNDS FY14</t>
  </si>
  <si>
    <t>000 N 180</t>
  </si>
  <si>
    <t>FMPO SPR FY2012</t>
  </si>
  <si>
    <t>FMPO SPR FY 13</t>
  </si>
  <si>
    <t>000 N 184</t>
  </si>
  <si>
    <t>FMPO SPR FY 14</t>
  </si>
  <si>
    <t>trick</t>
  </si>
  <si>
    <t>SSXXX</t>
  </si>
  <si>
    <t xml:space="preserve">TBD  </t>
  </si>
  <si>
    <t>Not a real project</t>
  </si>
  <si>
    <t>For month end 09/30/13</t>
  </si>
  <si>
    <t>For month end 09/30/13 FINAL</t>
  </si>
  <si>
    <t>Remaining Balance</t>
  </si>
  <si>
    <t>LAPSING FUNDS</t>
  </si>
  <si>
    <t xml:space="preserve">FUNDS LAPSING AT 6/30 </t>
  </si>
  <si>
    <t>CARRY FORWARD TO NEXT FFY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</si>
</sst>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b/>
      <sz val="16"/>
      <color rgb="FFFF0000"/>
      <name val="Calibri"/>
      <family val="2"/>
      <scheme val="minor"/>
    </font>
    <font>
      <sz val="8"/>
      <name val="Wingdings"/>
      <charset val="2"/>
    </font>
    <font>
      <sz val="10"/>
      <color indexed="8"/>
      <name val="Arial"/>
      <family val="2"/>
    </font>
    <font>
      <sz val="11"/>
      <color indexed="8"/>
      <name val="Calibri"/>
      <family val="2"/>
    </font>
    <font>
      <b/>
      <sz val="11"/>
      <name val="Calibri"/>
      <family val="2"/>
      <scheme val="minor"/>
    </font>
    <font>
      <i/>
      <sz val="11"/>
      <color theme="1"/>
      <name val="Calibri"/>
      <family val="2"/>
      <scheme val="minor"/>
    </font>
    <font>
      <sz val="11"/>
      <name val="Calibri"/>
      <family val="2"/>
      <scheme val="minor"/>
    </font>
    <font>
      <sz val="11"/>
      <color theme="1"/>
      <name val="Calibri"/>
      <family val="2"/>
      <scheme val="minor"/>
    </font>
    <font>
      <sz val="11"/>
      <name val="Calibri"/>
      <family val="2"/>
      <scheme val="minor"/>
    </font>
    <font>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00"/>
        <bgColor theme="4"/>
      </patternFill>
    </fill>
    <fill>
      <patternFill patternType="solid">
        <fgColor rgb="FFFFB9B9"/>
        <bgColor indexed="64"/>
      </patternFill>
    </fill>
    <fill>
      <patternFill patternType="solid">
        <fgColor rgb="FFFFB9B9"/>
        <bgColor theme="4"/>
      </patternFill>
    </fill>
    <fill>
      <patternFill patternType="solid">
        <fgColor rgb="FFFFB9B9"/>
        <bgColor theme="4" tint="0.79998168889431442"/>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cellStyleXfs>
  <cellXfs count="137">
    <xf numFmtId="0" fontId="0" fillId="0" borderId="0" xfId="0"/>
    <xf numFmtId="0" fontId="0" fillId="0" borderId="0" xfId="0" applyAlignment="1">
      <alignment vertical="top" wrapText="1"/>
    </xf>
    <xf numFmtId="14" fontId="0" fillId="0" borderId="0" xfId="0" applyNumberFormat="1" applyAlignment="1">
      <alignment vertical="top" wrapText="1"/>
    </xf>
    <xf numFmtId="40" fontId="0" fillId="0" borderId="0" xfId="1" applyNumberFormat="1" applyFont="1" applyAlignment="1">
      <alignment vertical="top" wrapText="1"/>
    </xf>
    <xf numFmtId="40" fontId="0" fillId="0" borderId="0" xfId="0" applyNumberFormat="1" applyBorder="1" applyAlignment="1">
      <alignment vertical="top" wrapText="1"/>
    </xf>
    <xf numFmtId="40" fontId="0" fillId="0" borderId="0" xfId="0" applyNumberFormat="1" applyAlignment="1">
      <alignment vertical="top" wrapText="1"/>
    </xf>
    <xf numFmtId="0" fontId="0" fillId="0" borderId="0" xfId="0" applyAlignment="1">
      <alignment horizontal="center" vertical="top"/>
    </xf>
    <xf numFmtId="40" fontId="3" fillId="0" borderId="0" xfId="0" applyNumberFormat="1" applyFont="1" applyFill="1" applyBorder="1" applyAlignment="1">
      <alignment vertical="top" wrapText="1"/>
    </xf>
    <xf numFmtId="14" fontId="0" fillId="0" borderId="0" xfId="0" applyNumberFormat="1" applyAlignment="1">
      <alignment horizontal="left" vertical="center" wrapText="1"/>
    </xf>
    <xf numFmtId="0" fontId="0" fillId="0" borderId="0" xfId="0" applyBorder="1" applyAlignment="1">
      <alignment vertical="top" wrapText="1"/>
    </xf>
    <xf numFmtId="0" fontId="2" fillId="0" borderId="0" xfId="0" applyFont="1" applyAlignment="1">
      <alignment horizontal="center" vertical="top"/>
    </xf>
    <xf numFmtId="0" fontId="14" fillId="0" borderId="0" xfId="2" applyFont="1" applyFill="1" applyBorder="1" applyAlignment="1">
      <alignment vertical="top" wrapText="1"/>
    </xf>
    <xf numFmtId="0" fontId="2" fillId="0" borderId="0" xfId="0" applyFont="1" applyAlignment="1">
      <alignment horizontal="left" vertical="top" wrapText="1"/>
    </xf>
    <xf numFmtId="14" fontId="11" fillId="0" borderId="0" xfId="0" applyNumberFormat="1" applyFont="1" applyAlignment="1">
      <alignment horizontal="center" vertical="center" wrapText="1"/>
    </xf>
    <xf numFmtId="14" fontId="0" fillId="0" borderId="0" xfId="0" applyNumberFormat="1" applyBorder="1" applyAlignment="1">
      <alignment vertical="top" wrapText="1"/>
    </xf>
    <xf numFmtId="14" fontId="7" fillId="0" borderId="0" xfId="0" applyNumberFormat="1" applyFont="1" applyAlignment="1">
      <alignment vertical="top" wrapText="1"/>
    </xf>
    <xf numFmtId="40" fontId="0" fillId="0" borderId="0" xfId="0" applyNumberFormat="1"/>
    <xf numFmtId="40" fontId="2" fillId="0" borderId="0" xfId="0" applyNumberFormat="1" applyFont="1" applyAlignment="1">
      <alignment horizontal="left" vertical="top" wrapText="1"/>
    </xf>
    <xf numFmtId="40" fontId="0" fillId="0" borderId="0" xfId="0" applyNumberFormat="1" applyAlignment="1">
      <alignment wrapText="1"/>
    </xf>
    <xf numFmtId="14" fontId="4" fillId="0" borderId="0" xfId="0" applyNumberFormat="1" applyFont="1" applyBorder="1" applyAlignment="1">
      <alignment horizontal="center" vertical="top" wrapText="1"/>
    </xf>
    <xf numFmtId="40" fontId="4" fillId="0" borderId="0" xfId="0" applyNumberFormat="1" applyFont="1" applyFill="1" applyBorder="1" applyAlignment="1">
      <alignment horizontal="right" vertical="top" wrapText="1"/>
    </xf>
    <xf numFmtId="0" fontId="7" fillId="0" borderId="0" xfId="0" applyFont="1" applyBorder="1" applyAlignment="1">
      <alignment vertical="top" wrapText="1"/>
    </xf>
    <xf numFmtId="14" fontId="7" fillId="0" borderId="0" xfId="0" applyNumberFormat="1" applyFont="1" applyBorder="1" applyAlignment="1">
      <alignment vertical="top" wrapText="1"/>
    </xf>
    <xf numFmtId="14" fontId="2" fillId="0" borderId="0" xfId="0" applyNumberFormat="1" applyFont="1" applyAlignment="1">
      <alignment vertical="top"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14" fontId="7" fillId="0" borderId="14" xfId="0" applyNumberFormat="1" applyFont="1" applyBorder="1" applyAlignment="1">
      <alignment horizontal="center" vertical="center" wrapText="1"/>
    </xf>
    <xf numFmtId="0" fontId="7" fillId="0" borderId="0" xfId="0" applyFont="1" applyBorder="1" applyAlignment="1">
      <alignment horizontal="center" vertical="center" wrapText="1"/>
    </xf>
    <xf numFmtId="14" fontId="7" fillId="0" borderId="0" xfId="0" applyNumberFormat="1" applyFont="1" applyBorder="1" applyAlignment="1">
      <alignment horizontal="center" vertical="center" wrapText="1"/>
    </xf>
    <xf numFmtId="40" fontId="7" fillId="0" borderId="0" xfId="0" applyNumberFormat="1" applyFont="1" applyBorder="1" applyAlignment="1">
      <alignment horizontal="center" vertical="center" wrapText="1"/>
    </xf>
    <xf numFmtId="0" fontId="10" fillId="0" borderId="0" xfId="0" applyFont="1" applyBorder="1" applyAlignment="1">
      <alignment horizontal="left" vertical="top"/>
    </xf>
    <xf numFmtId="0" fontId="7" fillId="0" borderId="16" xfId="0" applyFont="1" applyBorder="1" applyAlignment="1">
      <alignment vertical="top" wrapText="1"/>
    </xf>
    <xf numFmtId="0" fontId="7" fillId="0" borderId="1" xfId="0" applyFont="1" applyBorder="1" applyAlignment="1">
      <alignment vertical="top" wrapText="1"/>
    </xf>
    <xf numFmtId="14" fontId="7" fillId="0" borderId="1" xfId="0" applyNumberFormat="1" applyFont="1" applyBorder="1" applyAlignment="1">
      <alignmen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14" fillId="0" borderId="0" xfId="2" applyFont="1" applyFill="1" applyBorder="1" applyAlignment="1">
      <alignment horizontal="left" vertical="top" wrapText="1"/>
    </xf>
    <xf numFmtId="0" fontId="8" fillId="0" borderId="0" xfId="0" applyFont="1" applyAlignment="1">
      <alignment horizontal="left" vertical="top" wrapText="1"/>
    </xf>
    <xf numFmtId="0" fontId="0" fillId="0" borderId="0" xfId="0" applyAlignment="1">
      <alignment horizontal="left" indent="2"/>
    </xf>
    <xf numFmtId="0" fontId="7" fillId="0" borderId="13" xfId="0" applyFont="1" applyBorder="1"/>
    <xf numFmtId="0" fontId="7" fillId="0" borderId="14" xfId="0" applyFont="1" applyBorder="1"/>
    <xf numFmtId="40" fontId="7" fillId="0" borderId="14" xfId="0" applyNumberFormat="1" applyFont="1" applyBorder="1"/>
    <xf numFmtId="0" fontId="7" fillId="0" borderId="16" xfId="0" applyFont="1" applyBorder="1"/>
    <xf numFmtId="0" fontId="7" fillId="0" borderId="1" xfId="0" applyFont="1" applyBorder="1"/>
    <xf numFmtId="40" fontId="7" fillId="0" borderId="1" xfId="0" applyNumberFormat="1" applyFont="1" applyBorder="1"/>
    <xf numFmtId="39" fontId="0" fillId="0" borderId="0" xfId="0" applyNumberFormat="1"/>
    <xf numFmtId="39" fontId="7" fillId="0" borderId="14" xfId="0" applyNumberFormat="1" applyFont="1" applyBorder="1"/>
    <xf numFmtId="39" fontId="7" fillId="0" borderId="15" xfId="0" applyNumberFormat="1" applyFont="1" applyBorder="1"/>
    <xf numFmtId="39" fontId="7" fillId="0" borderId="1" xfId="0" applyNumberFormat="1" applyFont="1" applyBorder="1"/>
    <xf numFmtId="39" fontId="7" fillId="0" borderId="2" xfId="0" applyNumberFormat="1" applyFont="1" applyBorder="1"/>
    <xf numFmtId="39" fontId="0" fillId="0" borderId="0" xfId="0" applyNumberFormat="1" applyAlignment="1">
      <alignment wrapText="1"/>
    </xf>
    <xf numFmtId="0" fontId="0" fillId="0" borderId="1" xfId="0" applyFont="1" applyBorder="1" applyAlignment="1">
      <alignment vertical="top" wrapText="1"/>
    </xf>
    <xf numFmtId="14" fontId="0" fillId="0" borderId="1" xfId="0" applyNumberFormat="1" applyFont="1" applyBorder="1" applyAlignment="1">
      <alignment vertical="top" wrapText="1"/>
    </xf>
    <xf numFmtId="0" fontId="7" fillId="0" borderId="1" xfId="0" applyFont="1" applyBorder="1" applyAlignment="1">
      <alignment horizontal="left" vertical="top" wrapText="1"/>
    </xf>
    <xf numFmtId="14" fontId="0" fillId="0" borderId="1" xfId="0" applyNumberFormat="1" applyFont="1" applyBorder="1" applyAlignment="1">
      <alignment horizontal="center" vertical="top" wrapText="1"/>
    </xf>
    <xf numFmtId="40" fontId="0" fillId="0" borderId="13" xfId="0" applyNumberFormat="1" applyFont="1" applyFill="1" applyBorder="1" applyAlignment="1">
      <alignment horizontal="center" vertical="center" wrapText="1"/>
    </xf>
    <xf numFmtId="40" fontId="0" fillId="0" borderId="14" xfId="0" applyNumberFormat="1" applyFont="1" applyFill="1" applyBorder="1" applyAlignment="1">
      <alignment horizontal="center" vertical="center" wrapText="1"/>
    </xf>
    <xf numFmtId="14" fontId="0" fillId="0" borderId="0" xfId="0" applyNumberFormat="1" applyAlignment="1">
      <alignment horizontal="left" vertical="center"/>
    </xf>
    <xf numFmtId="40" fontId="7" fillId="0" borderId="1" xfId="0" applyNumberFormat="1" applyFont="1" applyBorder="1" applyAlignment="1">
      <alignment wrapText="1"/>
    </xf>
    <xf numFmtId="14" fontId="15" fillId="0" borderId="0" xfId="0" applyNumberFormat="1" applyFont="1" applyAlignment="1">
      <alignment horizontal="right" vertical="top"/>
    </xf>
    <xf numFmtId="14" fontId="15" fillId="0" borderId="0" xfId="0" applyNumberFormat="1" applyFont="1" applyAlignment="1">
      <alignment horizontal="right" vertical="top" wrapText="1"/>
    </xf>
    <xf numFmtId="40" fontId="15" fillId="6" borderId="3" xfId="1" applyNumberFormat="1" applyFont="1" applyFill="1" applyBorder="1" applyAlignment="1">
      <alignment horizontal="center" vertical="center" wrapText="1"/>
    </xf>
    <xf numFmtId="40" fontId="15" fillId="6" borderId="1" xfId="1" applyNumberFormat="1" applyFont="1" applyFill="1" applyBorder="1" applyAlignment="1">
      <alignment horizontal="center" vertical="center" wrapText="1"/>
    </xf>
    <xf numFmtId="40" fontId="15" fillId="6" borderId="4" xfId="1" applyNumberFormat="1" applyFont="1" applyFill="1" applyBorder="1" applyAlignment="1">
      <alignment horizontal="center" vertical="center" wrapText="1"/>
    </xf>
    <xf numFmtId="40" fontId="0" fillId="0" borderId="3" xfId="0" applyNumberFormat="1" applyBorder="1" applyAlignment="1">
      <alignment horizontal="right" vertical="center" wrapText="1"/>
    </xf>
    <xf numFmtId="40" fontId="0" fillId="0" borderId="1" xfId="0" applyNumberFormat="1" applyBorder="1" applyAlignment="1">
      <alignment horizontal="right" wrapText="1"/>
    </xf>
    <xf numFmtId="40" fontId="0" fillId="3" borderId="1" xfId="0" applyNumberFormat="1" applyFill="1" applyBorder="1" applyAlignment="1">
      <alignment horizontal="right" wrapText="1"/>
    </xf>
    <xf numFmtId="40" fontId="0" fillId="0" borderId="4" xfId="0" applyNumberFormat="1" applyBorder="1" applyAlignment="1">
      <alignment horizontal="right" wrapText="1"/>
    </xf>
    <xf numFmtId="40" fontId="3" fillId="0" borderId="7" xfId="0" applyNumberFormat="1" applyFont="1" applyBorder="1" applyAlignment="1">
      <alignment horizontal="right" vertical="top" wrapText="1"/>
    </xf>
    <xf numFmtId="40" fontId="3" fillId="7" borderId="3" xfId="0" applyNumberFormat="1" applyFont="1" applyFill="1" applyBorder="1" applyAlignment="1">
      <alignment horizontal="right" vertical="top" wrapText="1"/>
    </xf>
    <xf numFmtId="40" fontId="3" fillId="7" borderId="1" xfId="0" applyNumberFormat="1" applyFont="1" applyFill="1" applyBorder="1" applyAlignment="1">
      <alignment horizontal="right" vertical="top" wrapText="1"/>
    </xf>
    <xf numFmtId="40" fontId="3" fillId="5" borderId="1" xfId="0" applyNumberFormat="1" applyFont="1" applyFill="1" applyBorder="1" applyAlignment="1">
      <alignment horizontal="right" vertical="top" wrapText="1"/>
    </xf>
    <xf numFmtId="40" fontId="3" fillId="7" borderId="4" xfId="0" applyNumberFormat="1" applyFont="1" applyFill="1" applyBorder="1" applyAlignment="1">
      <alignment horizontal="right" vertical="top" wrapText="1"/>
    </xf>
    <xf numFmtId="40" fontId="3" fillId="7" borderId="6" xfId="0" applyNumberFormat="1" applyFont="1" applyFill="1" applyBorder="1" applyAlignment="1">
      <alignment horizontal="right" vertical="top" wrapText="1"/>
    </xf>
    <xf numFmtId="40" fontId="3" fillId="0" borderId="3" xfId="0" applyNumberFormat="1" applyFont="1" applyFill="1" applyBorder="1" applyAlignment="1">
      <alignment horizontal="right" vertical="top" wrapText="1"/>
    </xf>
    <xf numFmtId="40" fontId="3" fillId="0" borderId="1" xfId="0" applyNumberFormat="1" applyFont="1" applyFill="1" applyBorder="1" applyAlignment="1">
      <alignment horizontal="right" vertical="top" wrapText="1"/>
    </xf>
    <xf numFmtId="40" fontId="3" fillId="0" borderId="4" xfId="0" applyNumberFormat="1" applyFont="1" applyFill="1" applyBorder="1" applyAlignment="1">
      <alignment horizontal="right" vertical="top" wrapText="1"/>
    </xf>
    <xf numFmtId="40" fontId="3" fillId="0" borderId="6" xfId="0" applyNumberFormat="1" applyFont="1" applyFill="1" applyBorder="1" applyAlignment="1">
      <alignment horizontal="right" vertical="top" wrapText="1"/>
    </xf>
    <xf numFmtId="40" fontId="3" fillId="5" borderId="3" xfId="0" applyNumberFormat="1" applyFont="1" applyFill="1" applyBorder="1" applyAlignment="1">
      <alignment horizontal="right" vertical="top" wrapText="1"/>
    </xf>
    <xf numFmtId="40" fontId="3" fillId="5" borderId="6" xfId="0" applyNumberFormat="1" applyFont="1" applyFill="1" applyBorder="1" applyAlignment="1">
      <alignment horizontal="right" vertical="top" wrapText="1"/>
    </xf>
    <xf numFmtId="40" fontId="3" fillId="5" borderId="5" xfId="0" applyNumberFormat="1" applyFont="1" applyFill="1" applyBorder="1" applyAlignment="1">
      <alignment horizontal="right" vertical="top" wrapText="1"/>
    </xf>
    <xf numFmtId="40" fontId="3" fillId="5" borderId="8" xfId="0" applyNumberFormat="1" applyFont="1" applyFill="1" applyBorder="1" applyAlignment="1">
      <alignment horizontal="right" vertical="top" wrapText="1"/>
    </xf>
    <xf numFmtId="40" fontId="3" fillId="7" borderId="9" xfId="0" applyNumberFormat="1" applyFont="1" applyFill="1" applyBorder="1" applyAlignment="1">
      <alignment horizontal="right" vertical="top" wrapText="1"/>
    </xf>
    <xf numFmtId="40" fontId="3" fillId="5" borderId="7" xfId="0" applyNumberFormat="1" applyFont="1" applyFill="1" applyBorder="1" applyAlignment="1">
      <alignment horizontal="right" vertical="top" wrapText="1"/>
    </xf>
    <xf numFmtId="40" fontId="4" fillId="0" borderId="21" xfId="0" applyNumberFormat="1" applyFont="1" applyFill="1" applyBorder="1" applyAlignment="1">
      <alignment horizontal="right" vertical="top" wrapText="1"/>
    </xf>
    <xf numFmtId="40" fontId="4" fillId="0" borderId="22" xfId="0" applyNumberFormat="1" applyFont="1" applyFill="1" applyBorder="1" applyAlignment="1">
      <alignment horizontal="right" vertical="top" wrapText="1"/>
    </xf>
    <xf numFmtId="40" fontId="4" fillId="0" borderId="23" xfId="0" applyNumberFormat="1" applyFont="1" applyFill="1" applyBorder="1" applyAlignment="1">
      <alignment horizontal="right" vertical="top" wrapText="1"/>
    </xf>
    <xf numFmtId="40" fontId="4" fillId="0" borderId="20" xfId="0" applyNumberFormat="1" applyFont="1" applyFill="1" applyBorder="1" applyAlignment="1">
      <alignment horizontal="right" vertical="top" wrapText="1"/>
    </xf>
    <xf numFmtId="40" fontId="0" fillId="2" borderId="15" xfId="0" applyNumberFormat="1" applyFont="1" applyFill="1" applyBorder="1" applyAlignment="1">
      <alignment horizontal="center" vertical="center" wrapText="1"/>
    </xf>
    <xf numFmtId="40" fontId="0" fillId="0" borderId="1" xfId="0" applyNumberFormat="1" applyFont="1" applyFill="1" applyBorder="1" applyAlignment="1">
      <alignment horizontal="right" vertical="top" wrapText="1"/>
    </xf>
    <xf numFmtId="40" fontId="0" fillId="0" borderId="14" xfId="0" applyNumberFormat="1" applyBorder="1" applyAlignment="1">
      <alignment vertical="top" wrapText="1"/>
    </xf>
    <xf numFmtId="40" fontId="0" fillId="0" borderId="1" xfId="0" applyNumberFormat="1" applyBorder="1" applyAlignment="1">
      <alignment vertical="top" wrapText="1"/>
    </xf>
    <xf numFmtId="40" fontId="7" fillId="0" borderId="14" xfId="0" applyNumberFormat="1" applyFont="1" applyBorder="1" applyAlignment="1">
      <alignment horizontal="center" vertical="center" wrapText="1"/>
    </xf>
    <xf numFmtId="40" fontId="7" fillId="2" borderId="15" xfId="0" applyNumberFormat="1" applyFont="1" applyFill="1" applyBorder="1" applyAlignment="1">
      <alignment horizontal="center" vertical="center" wrapText="1"/>
    </xf>
    <xf numFmtId="40" fontId="7" fillId="0" borderId="1" xfId="0" applyNumberFormat="1" applyFont="1" applyBorder="1" applyAlignment="1">
      <alignment vertical="top" wrapText="1"/>
    </xf>
    <xf numFmtId="40" fontId="7" fillId="0" borderId="19" xfId="0" applyNumberFormat="1" applyFont="1" applyBorder="1" applyAlignment="1">
      <alignment vertical="top" wrapText="1"/>
    </xf>
    <xf numFmtId="40" fontId="7" fillId="0" borderId="0" xfId="0" applyNumberFormat="1" applyFont="1" applyBorder="1" applyAlignment="1">
      <alignment vertical="top" wrapText="1"/>
    </xf>
    <xf numFmtId="0" fontId="2" fillId="0" borderId="0" xfId="0" applyFont="1"/>
    <xf numFmtId="14" fontId="10" fillId="0" borderId="0" xfId="0" applyNumberFormat="1" applyFont="1" applyAlignment="1">
      <alignment horizontal="right" vertical="top"/>
    </xf>
    <xf numFmtId="0" fontId="17" fillId="0" borderId="1" xfId="0" applyFont="1" applyBorder="1" applyAlignment="1">
      <alignment horizontal="left" vertical="top" wrapText="1"/>
    </xf>
    <xf numFmtId="0" fontId="18" fillId="0" borderId="1" xfId="0" applyFont="1" applyBorder="1" applyAlignment="1">
      <alignment vertical="top" wrapText="1"/>
    </xf>
    <xf numFmtId="14" fontId="18" fillId="0" borderId="1" xfId="0" applyNumberFormat="1" applyFont="1" applyBorder="1" applyAlignment="1">
      <alignment vertical="top" wrapText="1"/>
    </xf>
    <xf numFmtId="14" fontId="18" fillId="0" borderId="1" xfId="0" applyNumberFormat="1" applyFont="1" applyBorder="1" applyAlignment="1">
      <alignment horizontal="center" vertical="top" wrapText="1"/>
    </xf>
    <xf numFmtId="40" fontId="18" fillId="0" borderId="1" xfId="0" applyNumberFormat="1" applyFont="1" applyFill="1" applyBorder="1" applyAlignment="1">
      <alignment horizontal="right" vertical="top" wrapText="1"/>
    </xf>
    <xf numFmtId="0" fontId="19" fillId="0" borderId="1" xfId="0" applyFont="1" applyBorder="1" applyAlignment="1">
      <alignment horizontal="left" vertical="top" wrapText="1"/>
    </xf>
    <xf numFmtId="0" fontId="20" fillId="0" borderId="1" xfId="0" applyFont="1" applyBorder="1" applyAlignment="1">
      <alignment vertical="top" wrapText="1"/>
    </xf>
    <xf numFmtId="14" fontId="20" fillId="0" borderId="1" xfId="0" applyNumberFormat="1" applyFont="1" applyBorder="1" applyAlignment="1">
      <alignment vertical="top" wrapText="1"/>
    </xf>
    <xf numFmtId="14" fontId="20" fillId="0" borderId="1" xfId="0" applyNumberFormat="1" applyFont="1" applyBorder="1" applyAlignment="1">
      <alignment horizontal="center" vertical="top" wrapText="1"/>
    </xf>
    <xf numFmtId="40" fontId="20" fillId="0" borderId="1" xfId="0" applyNumberFormat="1" applyFont="1" applyFill="1" applyBorder="1" applyAlignment="1">
      <alignment horizontal="right" vertical="top" wrapText="1"/>
    </xf>
    <xf numFmtId="0" fontId="9" fillId="0" borderId="0" xfId="0" applyFont="1" applyAlignment="1">
      <alignment horizontal="left" vertical="top" wrapText="1"/>
    </xf>
    <xf numFmtId="0" fontId="0" fillId="0" borderId="0" xfId="0" applyAlignment="1">
      <alignment horizontal="left" vertical="top" wrapText="1"/>
    </xf>
    <xf numFmtId="40" fontId="15" fillId="6" borderId="10" xfId="1" applyNumberFormat="1" applyFont="1" applyFill="1" applyBorder="1" applyAlignment="1">
      <alignment horizontal="center" vertical="center" wrapText="1"/>
    </xf>
    <xf numFmtId="40" fontId="15" fillId="6" borderId="11" xfId="1" applyNumberFormat="1" applyFont="1" applyFill="1" applyBorder="1" applyAlignment="1">
      <alignment horizontal="center" vertical="center" wrapText="1"/>
    </xf>
    <xf numFmtId="40" fontId="15" fillId="6" borderId="12" xfId="1" applyNumberFormat="1" applyFont="1" applyFill="1" applyBorder="1" applyAlignment="1">
      <alignment horizontal="center" vertical="center" wrapText="1"/>
    </xf>
    <xf numFmtId="0" fontId="0" fillId="0" borderId="0" xfId="0" applyBorder="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wrapText="1"/>
    </xf>
    <xf numFmtId="14" fontId="15" fillId="6" borderId="24" xfId="1" applyNumberFormat="1" applyFont="1" applyFill="1" applyBorder="1" applyAlignment="1">
      <alignment horizontal="center" vertical="center" wrapText="1"/>
    </xf>
    <xf numFmtId="14" fontId="15" fillId="6" borderId="25" xfId="1" applyNumberFormat="1" applyFont="1" applyFill="1" applyBorder="1" applyAlignment="1">
      <alignment horizontal="center" vertical="center" wrapText="1"/>
    </xf>
    <xf numFmtId="14" fontId="15" fillId="6" borderId="26" xfId="1" applyNumberFormat="1" applyFont="1" applyFill="1" applyBorder="1" applyAlignment="1">
      <alignment horizontal="center" vertical="center" wrapText="1"/>
    </xf>
    <xf numFmtId="14" fontId="3" fillId="0" borderId="3" xfId="0" applyNumberFormat="1" applyFont="1" applyBorder="1" applyAlignment="1">
      <alignment horizontal="right" vertical="top" wrapText="1" indent="1"/>
    </xf>
    <xf numFmtId="14" fontId="3" fillId="0" borderId="1" xfId="0" applyNumberFormat="1" applyFont="1" applyBorder="1" applyAlignment="1">
      <alignment horizontal="right" vertical="top" wrapText="1" indent="1"/>
    </xf>
    <xf numFmtId="14" fontId="3" fillId="0" borderId="4" xfId="0" applyNumberFormat="1" applyFont="1" applyBorder="1" applyAlignment="1">
      <alignment horizontal="right" vertical="top" wrapText="1" indent="1"/>
    </xf>
    <xf numFmtId="14" fontId="3" fillId="7" borderId="3" xfId="0" applyNumberFormat="1" applyFont="1" applyFill="1" applyBorder="1" applyAlignment="1">
      <alignment horizontal="right" vertical="top" wrapText="1" indent="1"/>
    </xf>
    <xf numFmtId="14" fontId="3" fillId="7" borderId="1" xfId="0" applyNumberFormat="1" applyFont="1" applyFill="1" applyBorder="1" applyAlignment="1">
      <alignment horizontal="right" vertical="top" wrapText="1" indent="1"/>
    </xf>
    <xf numFmtId="14" fontId="3" fillId="7" borderId="4" xfId="0" applyNumberFormat="1" applyFont="1" applyFill="1" applyBorder="1" applyAlignment="1">
      <alignment horizontal="right" vertical="top" wrapText="1" indent="1"/>
    </xf>
    <xf numFmtId="14" fontId="3" fillId="5" borderId="5" xfId="0" applyNumberFormat="1" applyFont="1" applyFill="1" applyBorder="1" applyAlignment="1">
      <alignment horizontal="right" vertical="top" wrapText="1" indent="1"/>
    </xf>
    <xf numFmtId="14" fontId="3" fillId="5" borderId="8" xfId="0" applyNumberFormat="1" applyFont="1" applyFill="1" applyBorder="1" applyAlignment="1">
      <alignment horizontal="right" vertical="top" wrapText="1" indent="1"/>
    </xf>
    <xf numFmtId="14" fontId="3" fillId="5" borderId="9" xfId="0" applyNumberFormat="1" applyFont="1" applyFill="1" applyBorder="1" applyAlignment="1">
      <alignment horizontal="right" vertical="top" wrapText="1" indent="1"/>
    </xf>
    <xf numFmtId="14" fontId="4" fillId="0" borderId="14" xfId="0" applyNumberFormat="1" applyFont="1" applyBorder="1" applyAlignment="1">
      <alignment horizontal="right" vertical="top" wrapText="1" indent="1"/>
    </xf>
    <xf numFmtId="14" fontId="4" fillId="0" borderId="15" xfId="0" applyNumberFormat="1" applyFont="1" applyBorder="1" applyAlignment="1">
      <alignment horizontal="right" vertical="top" wrapText="1" indent="1"/>
    </xf>
    <xf numFmtId="40" fontId="15" fillId="4" borderId="17" xfId="1" applyNumberFormat="1" applyFont="1" applyFill="1" applyBorder="1" applyAlignment="1">
      <alignment horizontal="center" vertical="center" wrapText="1"/>
    </xf>
    <xf numFmtId="40" fontId="15" fillId="4" borderId="18" xfId="1" applyNumberFormat="1" applyFont="1" applyFill="1" applyBorder="1" applyAlignment="1">
      <alignment horizontal="center" vertical="center" wrapText="1"/>
    </xf>
    <xf numFmtId="0" fontId="14" fillId="0" borderId="0" xfId="2" applyFont="1" applyFill="1" applyBorder="1" applyAlignment="1">
      <alignment horizontal="left" vertical="top" wrapText="1"/>
    </xf>
    <xf numFmtId="0" fontId="0" fillId="0" borderId="0" xfId="0" applyAlignment="1">
      <alignment horizontal="left" vertical="top"/>
    </xf>
    <xf numFmtId="0" fontId="10" fillId="0" borderId="0" xfId="0" applyFont="1" applyAlignment="1">
      <alignment horizontal="left" vertical="top" wrapText="1"/>
    </xf>
    <xf numFmtId="0" fontId="2" fillId="0" borderId="0" xfId="0" applyFont="1" applyAlignment="1">
      <alignment horizontal="left" vertical="top"/>
    </xf>
  </cellXfs>
  <cellStyles count="3">
    <cellStyle name="Currency" xfId="1" builtinId="4"/>
    <cellStyle name="Normal" xfId="0" builtinId="0"/>
    <cellStyle name="Normal_Notes" xfId="2"/>
  </cellStyles>
  <dxfs count="91">
    <dxf>
      <font>
        <b val="0"/>
        <strike val="0"/>
        <outline val="0"/>
        <shadow val="0"/>
        <u val="none"/>
        <vertAlign val="baseline"/>
        <sz val="11"/>
        <color auto="1"/>
        <name val="Calibri"/>
        <scheme val="minor"/>
      </font>
      <numFmt numFmtId="7" formatCode="#,##0.00_);\(#,##0.00\)"/>
      <border diagonalUp="0" diagonalDown="0">
        <left style="thin">
          <color indexed="64"/>
        </left>
        <right/>
        <top style="thin">
          <color indexed="64"/>
        </top>
        <bottom style="thin">
          <color indexed="64"/>
        </bottom>
        <vertical/>
        <horizontal/>
      </border>
    </dxf>
    <dxf>
      <font>
        <b val="0"/>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numFmt numFmtId="8" formatCode="#,##0.00_);[Red]\(#,##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1"/>
        <color auto="1"/>
        <name val="Calibri"/>
        <scheme val="minor"/>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dxf>
    <dxf>
      <border>
        <bottom style="thin">
          <color indexed="64"/>
        </bottom>
      </border>
    </dxf>
    <dxf>
      <font>
        <b val="0"/>
        <strike val="0"/>
        <outline val="0"/>
        <shadow val="0"/>
        <u val="none"/>
        <vertAlign val="baseline"/>
        <sz val="11"/>
        <color auto="1"/>
        <name val="Calibri"/>
        <scheme val="minor"/>
      </font>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7" formatCode="#,##0.00_);\(#,##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dxf>
    <dxf>
      <border>
        <bottom style="thin">
          <color indexed="64"/>
        </bottom>
      </border>
    </dxf>
    <dxf>
      <font>
        <strike val="0"/>
        <outline val="0"/>
        <shadow val="0"/>
        <u val="none"/>
        <vertAlign val="baseline"/>
        <sz val="11"/>
        <color auto="1"/>
        <name val="Calibri"/>
        <scheme val="minor"/>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9" formatCode="mm/d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9" formatCode="mm/d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right" vertical="top" textRotation="0" wrapText="1" indent="0" justifyLastLine="0" shrinkToFit="0" readingOrder="0"/>
    </dxf>
    <dxf>
      <border>
        <bottom style="thin">
          <color indexed="64"/>
        </bottom>
      </border>
    </dxf>
    <dxf>
      <font>
        <b val="0"/>
        <i val="0"/>
        <strike val="0"/>
        <condense val="0"/>
        <extend val="0"/>
        <outline val="0"/>
        <shadow val="0"/>
        <u val="none"/>
        <vertAlign val="baseline"/>
        <sz val="11"/>
        <color theme="1"/>
        <name val="Calibri"/>
        <scheme val="minor"/>
      </font>
      <numFmt numFmtId="8" formatCode="#,##0.00_);[Red]\(#,##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8" formatCode="#,##0.00_);[Red]\(#,##0.0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9" formatCode="mm/d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border>
        <bottom style="thin">
          <color indexed="64"/>
        </bottom>
      </border>
    </dxf>
    <dxf>
      <font>
        <strike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B9B9"/>
        </patternFill>
      </fill>
    </dxf>
  </dxfs>
  <tableStyles count="1" defaultTableStyle="TableStyleMedium2" defaultPivotStyle="PivotStyleLight16">
    <tableStyle name="Table Style 1" pivot="0" count="1">
      <tableStyleElement type="firstRowStripe" dxfId="90"/>
    </tableStyle>
  </tableStyles>
  <colors>
    <mruColors>
      <color rgb="FFFF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FMPO_Ledger_Not_Authorized" growShrinkType="insertClear" connectionId="1" autoFormatId="16" applyNumberFormats="0" applyBorderFormats="0" applyFontFormats="0" applyPatternFormats="0" applyAlignmentFormats="0" applyWidthHeightFormats="0">
  <queryTableRefresh nextId="18" unboundColumnsRight="1">
    <queryTableFields count="17">
      <queryTableField id="1" name="Entity" tableColumnId="1"/>
      <queryTableField id="2" name="TIP#" tableColumnId="2"/>
      <queryTableField id="3" name="ADOT#" tableColumnId="3"/>
      <queryTableField id="4" name="Suffix" tableColumnId="4"/>
      <queryTableField id="5" name="Fed#" tableColumnId="5"/>
      <queryTableField id="6" name="Location" tableColumnId="6"/>
      <queryTableField id="7" name="Sponsor" tableColumnId="7"/>
      <queryTableField id="8" name="Action" tableColumnId="8"/>
      <queryTableField id="9" name="Submitted to FMS" tableColumnId="9"/>
      <queryTableField id="10" name="Submitted to FHWA" tableColumnId="10"/>
      <queryTableField id="11" name="FHWA Authorization" tableColumnId="11"/>
      <queryTableField id="12" name="HSIP" tableColumnId="12"/>
      <queryTableField id="13" name="PL" tableColumnId="13"/>
      <queryTableField id="14" name="SPR" tableColumnId="14"/>
      <queryTableField id="15" name="STP other" tableColumnId="15"/>
      <queryTableField id="16" name="Federal Amount" tableColumnId="16"/>
      <queryTableField id="17" dataBound="0" tableColumnId="17"/>
    </queryTableFields>
  </queryTableRefresh>
</queryTable>
</file>

<file path=xl/queryTables/queryTable2.xml><?xml version="1.0" encoding="utf-8"?>
<queryTable xmlns="http://schemas.openxmlformats.org/spreadsheetml/2006/main" name="FMPOLedgerAuthorized" growShrinkType="insertClear" connectionId="2" autoFormatId="16" applyNumberFormats="0" applyBorderFormats="0" applyFontFormats="0" applyPatternFormats="0" applyAlignmentFormats="0" applyWidthHeightFormats="0">
  <queryTableRefresh nextId="18" unboundColumnsRight="1">
    <queryTableFields count="17">
      <queryTableField id="1" name="Entity" tableColumnId="1"/>
      <queryTableField id="2" name="TIP#" tableColumnId="2"/>
      <queryTableField id="3" name="ADOT#" tableColumnId="3"/>
      <queryTableField id="4" name="Suffix" tableColumnId="4"/>
      <queryTableField id="5" name="Fed#" tableColumnId="5"/>
      <queryTableField id="6" name="Location" tableColumnId="6"/>
      <queryTableField id="7" name="Sponsor" tableColumnId="7"/>
      <queryTableField id="8" name="Action /13" tableColumnId="8"/>
      <queryTableField id="9" name="Submitted to FMS" tableColumnId="9"/>
      <queryTableField id="10" name="Submitted to FHWA" tableColumnId="10"/>
      <queryTableField id="11" name="FHWA Authorization" tableColumnId="11"/>
      <queryTableField id="12" name="HSIP" tableColumnId="12"/>
      <queryTableField id="13" name="PL" tableColumnId="13"/>
      <queryTableField id="14" name="SPR" tableColumnId="14"/>
      <queryTableField id="15" name="STP other" tableColumnId="15"/>
      <queryTableField id="16" name="Federal Amount" tableColumnId="16"/>
      <queryTableField id="17" dataBound="0" tableColumnId="17"/>
    </queryTableFields>
  </queryTableRefresh>
</queryTable>
</file>

<file path=xl/queryTables/queryTable3.xml><?xml version="1.0" encoding="utf-8"?>
<queryTable xmlns="http://schemas.openxmlformats.org/spreadsheetml/2006/main" name="FMPOqryLedgerApports" connectionId="3" autoFormatId="16" applyNumberFormats="0" applyBorderFormats="0" applyFontFormats="0" applyPatternFormats="0" applyAlignmentFormats="0" applyWidthHeightFormats="0">
  <queryTableRefresh nextId="19">
    <queryTableFields count="18">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s>
  </queryTableRefresh>
</queryTable>
</file>

<file path=xl/queryTables/queryTable4.xml><?xml version="1.0" encoding="utf-8"?>
<queryTable xmlns="http://schemas.openxmlformats.org/spreadsheetml/2006/main" name="FMPOqryLedgerOA" connectionId="4" autoFormatId="16" applyNumberFormats="0" applyBorderFormats="0" applyFontFormats="0" applyPatternFormats="0" applyAlignmentFormats="0" applyWidthHeightFormats="0">
  <queryTableRefresh nextId="19">
    <queryTableFields count="18">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3" name="Table_FMPO_Ledger_Not_Authorized" displayName="Table_FMPO_Ledger_Not_Authorized" ref="A41:Q42" tableType="queryTable" totalsRowShown="0" headerRowDxfId="89" dataDxfId="87" headerRowBorderDxfId="88" tableBorderDxfId="86" totalsRowBorderDxfId="85">
  <autoFilter ref="A41:Q42"/>
  <tableColumns count="17">
    <tableColumn id="1" uniqueName="1" name="Entity" queryTableFieldId="1" dataDxfId="84"/>
    <tableColumn id="2" uniqueName="2" name="TIP#" queryTableFieldId="2" dataDxfId="83"/>
    <tableColumn id="3" uniqueName="3" name="ADOT#" queryTableFieldId="3" dataDxfId="82"/>
    <tableColumn id="4" uniqueName="4" name="Suffix" queryTableFieldId="4" dataDxfId="81"/>
    <tableColumn id="5" uniqueName="5" name="Fed#" queryTableFieldId="5" dataDxfId="80"/>
    <tableColumn id="6" uniqueName="6" name="Location" queryTableFieldId="6" dataDxfId="79"/>
    <tableColumn id="7" uniqueName="7" name="Sponsor" queryTableFieldId="7" dataDxfId="78"/>
    <tableColumn id="8" uniqueName="8" name="Action" queryTableFieldId="8" dataDxfId="77"/>
    <tableColumn id="9" uniqueName="9" name="Submitted to FMS" queryTableFieldId="9" dataDxfId="76"/>
    <tableColumn id="10" uniqueName="10" name="Submitted to FHWA" queryTableFieldId="10" dataDxfId="75"/>
    <tableColumn id="11" uniqueName="11" name="FHWA Authorization" queryTableFieldId="11" dataDxfId="74"/>
    <tableColumn id="12" uniqueName="12" name="HSIP" queryTableFieldId="12" dataDxfId="73"/>
    <tableColumn id="13" uniqueName="13" name="PL" queryTableFieldId="13" dataDxfId="72"/>
    <tableColumn id="14" uniqueName="14" name="SPR" queryTableFieldId="14" dataDxfId="71"/>
    <tableColumn id="15" uniqueName="15" name="STP other" queryTableFieldId="15" dataDxfId="70"/>
    <tableColumn id="16" uniqueName="16" name="Federal Amount" queryTableFieldId="16" dataDxfId="69"/>
    <tableColumn id="17" uniqueName="17" name="Projected Declining OA" queryTableFieldId="17" dataDxfId="68"/>
  </tableColumns>
  <tableStyleInfo name="Table Style 1" showFirstColumn="0" showLastColumn="0" showRowStripes="1" showColumnStripes="0"/>
</table>
</file>

<file path=xl/tables/table2.xml><?xml version="1.0" encoding="utf-8"?>
<table xmlns="http://schemas.openxmlformats.org/spreadsheetml/2006/main" id="6" name="Table_FMPOLedgerAuthorized" displayName="Table_FMPOLedgerAuthorized" ref="A16:Q36" tableType="queryTable" totalsRowShown="0" headerRowDxfId="67" dataDxfId="65" headerRowBorderDxfId="66" tableBorderDxfId="64" totalsRowBorderDxfId="63">
  <autoFilter ref="A16:Q36"/>
  <tableColumns count="17">
    <tableColumn id="1" uniqueName="1" name="Entity" queryTableFieldId="1" dataDxfId="62"/>
    <tableColumn id="2" uniqueName="2" name="TIP#" queryTableFieldId="2" dataDxfId="61"/>
    <tableColumn id="3" uniqueName="3" name="ADOT#" queryTableFieldId="3" dataDxfId="60"/>
    <tableColumn id="4" uniqueName="4" name="Suffix" queryTableFieldId="4" dataDxfId="59"/>
    <tableColumn id="5" uniqueName="5" name="Fed#" queryTableFieldId="5" dataDxfId="58"/>
    <tableColumn id="6" uniqueName="6" name="Location" queryTableFieldId="6" dataDxfId="57"/>
    <tableColumn id="7" uniqueName="7" name="Sponsor" queryTableFieldId="7" dataDxfId="56"/>
    <tableColumn id="8" uniqueName="8" name="Action /13" queryTableFieldId="8" dataDxfId="55"/>
    <tableColumn id="9" uniqueName="9" name="Submitted to FMS" queryTableFieldId="9" dataDxfId="54"/>
    <tableColumn id="10" uniqueName="10" name="Submitted to FHWA" queryTableFieldId="10" dataDxfId="53"/>
    <tableColumn id="11" uniqueName="11" name="FHWA Authorization" queryTableFieldId="11" dataDxfId="52"/>
    <tableColumn id="12" uniqueName="12" name="HSIP" queryTableFieldId="12" dataDxfId="51"/>
    <tableColumn id="13" uniqueName="13" name="PL" queryTableFieldId="13" dataDxfId="50"/>
    <tableColumn id="14" uniqueName="14" name="SPR" queryTableFieldId="14" dataDxfId="49"/>
    <tableColumn id="15" uniqueName="15" name="STP other" queryTableFieldId="15" dataDxfId="48"/>
    <tableColumn id="16" uniqueName="16" name="Federal Amount" queryTableFieldId="16" dataDxfId="47"/>
    <tableColumn id="17" uniqueName="17" name="Declining OA Balance" queryTableFieldId="17" dataDxfId="46">
      <calculatedColumnFormula>+Q12-Table_FMPOLedgerAuthorized[[#This Row],[Federal Amount]]</calculatedColumnFormula>
    </tableColumn>
  </tableColumns>
  <tableStyleInfo name="Table Style 1" showFirstColumn="0" showLastColumn="0" showRowStripes="1" showColumnStripes="0"/>
</table>
</file>

<file path=xl/tables/table3.xml><?xml version="1.0" encoding="utf-8"?>
<table xmlns="http://schemas.openxmlformats.org/spreadsheetml/2006/main" id="2" name="Table_FMPOqryLedgerApports" displayName="Table_FMPOqryLedgerApports" ref="A11:R23" tableType="queryTable" totalsRowShown="0" headerRowDxfId="45" dataDxfId="43" headerRowBorderDxfId="44" tableBorderDxfId="42" totalsRowBorderDxfId="41">
  <autoFilter ref="A11:R23"/>
  <sortState ref="A12:R29">
    <sortCondition ref="A11:A35"/>
  </sortState>
  <tableColumns count="18">
    <tableColumn id="1" uniqueName="1" name="Transaction Year" queryTableFieldId="1" dataDxfId="40"/>
    <tableColumn id="2" uniqueName="2" name="Transaction Type" queryTableFieldId="2" dataDxfId="39"/>
    <tableColumn id="3" uniqueName="3" name="Number" queryTableFieldId="3" dataDxfId="38"/>
    <tableColumn id="4" uniqueName="4" name="From" queryTableFieldId="4" dataDxfId="37"/>
    <tableColumn id="5" uniqueName="5" name="To" queryTableFieldId="5" dataDxfId="36"/>
    <tableColumn id="6" uniqueName="6" name="Repayment Year" queryTableFieldId="6" dataDxfId="35"/>
    <tableColumn id="7" uniqueName="7" name="Project8" queryTableFieldId="7" dataDxfId="34"/>
    <tableColumn id="8" uniqueName="8" name="Notes" queryTableFieldId="8" dataDxfId="33"/>
    <tableColumn id="9" uniqueName="9" name="Total" queryTableFieldId="9" dataDxfId="32"/>
    <tableColumn id="10" uniqueName="10" name="CMAQ" queryTableFieldId="10" dataDxfId="31"/>
    <tableColumn id="11" uniqueName="11" name="CMAQ 2_5" queryTableFieldId="11" dataDxfId="30"/>
    <tableColumn id="12" uniqueName="12" name="HSIP" queryTableFieldId="12" dataDxfId="29"/>
    <tableColumn id="13" uniqueName="13" name="PL" queryTableFieldId="13" dataDxfId="28"/>
    <tableColumn id="14" uniqueName="14" name="SPR" queryTableFieldId="14" dataDxfId="27"/>
    <tableColumn id="15" uniqueName="15" name="STP other" queryTableFieldId="15" dataDxfId="26"/>
    <tableColumn id="16" uniqueName="16" name="STP over 200K" queryTableFieldId="16" dataDxfId="25"/>
    <tableColumn id="17" uniqueName="17" name="TA other" queryTableFieldId="17" dataDxfId="24"/>
    <tableColumn id="18" uniqueName="18" name="TA over 200K" queryTableFieldId="18" dataDxfId="23"/>
  </tableColumns>
  <tableStyleInfo name="Table Style 1" showFirstColumn="0" showLastColumn="0" showRowStripes="1" showColumnStripes="0"/>
</table>
</file>

<file path=xl/tables/table4.xml><?xml version="1.0" encoding="utf-8"?>
<table xmlns="http://schemas.openxmlformats.org/spreadsheetml/2006/main" id="4" name="Table_FMPOqryLedgerOA" displayName="Table_FMPOqryLedgerOA" ref="A29:R41" tableType="queryTable" totalsRowShown="0" headerRowDxfId="22" dataDxfId="20" headerRowBorderDxfId="21" tableBorderDxfId="19" totalsRowBorderDxfId="18">
  <autoFilter ref="A29:R41"/>
  <sortState ref="A36:R53">
    <sortCondition ref="A41:A65"/>
  </sortState>
  <tableColumns count="18">
    <tableColumn id="1" uniqueName="1" name="Transaction Year" queryTableFieldId="1" dataDxfId="17"/>
    <tableColumn id="2" uniqueName="2" name="Transaction Type" queryTableFieldId="2" dataDxfId="16"/>
    <tableColumn id="3" uniqueName="3" name="Number" queryTableFieldId="3" dataDxfId="15"/>
    <tableColumn id="4" uniqueName="4" name="From" queryTableFieldId="4" dataDxfId="14"/>
    <tableColumn id="5" uniqueName="5" name="To" queryTableFieldId="5" dataDxfId="13"/>
    <tableColumn id="6" uniqueName="6" name="Repayment Year" queryTableFieldId="6" dataDxfId="12"/>
    <tableColumn id="7" uniqueName="7" name="Project8" queryTableFieldId="7" dataDxfId="11"/>
    <tableColumn id="8" uniqueName="8" name="Notes" queryTableFieldId="8" dataDxfId="10"/>
    <tableColumn id="9" uniqueName="9" name="Total" queryTableFieldId="9" dataDxfId="9"/>
    <tableColumn id="10" uniqueName="10" name="CMAQ" queryTableFieldId="10" dataDxfId="8"/>
    <tableColumn id="11" uniqueName="11" name="CMAQ 2_5" queryTableFieldId="11" dataDxfId="7"/>
    <tableColumn id="12" uniqueName="12" name="HSIP" queryTableFieldId="12" dataDxfId="6"/>
    <tableColumn id="13" uniqueName="13" name="PL" queryTableFieldId="13" dataDxfId="5"/>
    <tableColumn id="14" uniqueName="14" name="SPR" queryTableFieldId="14" dataDxfId="4"/>
    <tableColumn id="15" uniqueName="15" name="STP other" queryTableFieldId="15" dataDxfId="3"/>
    <tableColumn id="16" uniqueName="16" name="STP over 200K" queryTableFieldId="16" dataDxfId="2"/>
    <tableColumn id="17" uniqueName="17" name="TA other" queryTableFieldId="17" dataDxfId="1"/>
    <tableColumn id="18" uniqueName="18" name="TA over 200K" queryTableFieldId="18"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2"/>
  <sheetViews>
    <sheetView tabSelected="1" topLeftCell="G38" zoomScaleNormal="100" workbookViewId="0">
      <selection activeCell="R49" sqref="R49"/>
    </sheetView>
  </sheetViews>
  <sheetFormatPr defaultColWidth="36.28515625" defaultRowHeight="15" x14ac:dyDescent="0.25"/>
  <cols>
    <col min="1" max="1" width="10.42578125" style="1" customWidth="1"/>
    <col min="2" max="2" width="9" style="1" customWidth="1"/>
    <col min="3" max="3" width="11.28515625" style="1" customWidth="1"/>
    <col min="4" max="4" width="10.42578125" style="1" customWidth="1"/>
    <col min="5" max="5" width="9.5703125" style="1" customWidth="1"/>
    <col min="6" max="6" width="34.5703125" style="1" customWidth="1"/>
    <col min="7" max="7" width="12.42578125" style="1" customWidth="1"/>
    <col min="8" max="8" width="11" style="1" customWidth="1"/>
    <col min="9" max="9" width="21.140625" style="2" customWidth="1"/>
    <col min="10" max="10" width="23" style="2" customWidth="1"/>
    <col min="11" max="11" width="23.5703125" style="2" customWidth="1"/>
    <col min="12" max="12" width="11" style="5" bestFit="1" customWidth="1"/>
    <col min="13" max="14" width="10.5703125" style="5" bestFit="1" customWidth="1"/>
    <col min="15" max="15" width="13.7109375" style="5" customWidth="1"/>
    <col min="16" max="16" width="19.7109375" style="5" customWidth="1"/>
    <col min="17" max="17" width="26.140625" style="5" customWidth="1"/>
    <col min="18" max="18" width="4.7109375" style="1" bestFit="1" customWidth="1"/>
    <col min="19" max="24" width="36.28515625" style="1"/>
    <col min="25" max="27" width="36.28515625" style="2"/>
    <col min="28" max="33" width="36.28515625" style="5"/>
    <col min="34" max="54" width="36.28515625" style="1"/>
    <col min="55" max="57" width="36.28515625" style="2"/>
    <col min="58" max="62" width="36.28515625" style="5"/>
    <col min="63" max="63" width="36.28515625" style="2"/>
    <col min="64" max="68" width="36.28515625" style="5"/>
    <col min="69" max="84" width="36.28515625" style="1"/>
    <col min="85" max="90" width="36.28515625" style="9"/>
    <col min="91" max="16384" width="36.28515625" style="1"/>
  </cols>
  <sheetData>
    <row r="1" spans="1:90" ht="21.75" thickBot="1" x14ac:dyDescent="0.3">
      <c r="A1" s="109" t="s">
        <v>60</v>
      </c>
      <c r="B1" s="109"/>
      <c r="C1" s="109"/>
      <c r="D1" s="109"/>
      <c r="E1" s="109"/>
      <c r="F1" s="109"/>
      <c r="I1" s="13"/>
      <c r="Y1" s="1"/>
      <c r="Z1" s="1"/>
      <c r="AA1" s="1"/>
      <c r="AB1" s="1"/>
      <c r="AC1" s="1"/>
      <c r="AD1" s="1"/>
      <c r="AE1" s="1"/>
      <c r="AF1" s="1"/>
      <c r="AG1" s="1"/>
      <c r="BC1" s="1"/>
      <c r="BD1" s="1"/>
      <c r="BE1" s="1"/>
      <c r="BF1" s="1"/>
      <c r="BG1" s="1"/>
      <c r="BH1" s="1"/>
      <c r="BI1" s="1"/>
      <c r="BJ1" s="1"/>
      <c r="BK1" s="1"/>
      <c r="BL1" s="1"/>
      <c r="BM1" s="1"/>
      <c r="BN1" s="1"/>
      <c r="BO1" s="1"/>
      <c r="BP1" s="1"/>
      <c r="CG1" s="1"/>
      <c r="CH1" s="1"/>
      <c r="CI1" s="1"/>
      <c r="CJ1" s="1"/>
      <c r="CK1" s="1"/>
      <c r="CL1" s="1"/>
    </row>
    <row r="2" spans="1:90" ht="15" customHeight="1" thickBot="1" x14ac:dyDescent="0.3">
      <c r="J2" s="15"/>
      <c r="K2" s="15"/>
      <c r="L2" s="111" t="s">
        <v>20</v>
      </c>
      <c r="M2" s="112"/>
      <c r="N2" s="112"/>
      <c r="O2" s="112"/>
      <c r="P2" s="113"/>
      <c r="Q2" s="131" t="s">
        <v>29</v>
      </c>
      <c r="R2" s="3"/>
      <c r="Y2" s="1"/>
      <c r="Z2" s="1"/>
      <c r="AA2" s="1"/>
      <c r="AB2" s="1"/>
      <c r="AC2" s="1"/>
      <c r="AD2" s="1"/>
      <c r="AE2" s="1"/>
      <c r="AF2" s="1"/>
      <c r="AG2" s="1"/>
      <c r="BC2" s="1"/>
      <c r="BD2" s="1"/>
      <c r="BE2" s="1"/>
      <c r="BF2" s="1"/>
      <c r="BG2" s="1"/>
      <c r="BH2" s="1"/>
      <c r="BI2" s="1"/>
      <c r="BJ2" s="1"/>
      <c r="BK2" s="1"/>
      <c r="BL2" s="1"/>
      <c r="BM2" s="1"/>
      <c r="BN2" s="1"/>
      <c r="BO2" s="1"/>
      <c r="BP2" s="1"/>
      <c r="CG2" s="1"/>
      <c r="CH2" s="1"/>
      <c r="CI2" s="1"/>
      <c r="CJ2" s="1"/>
      <c r="CK2" s="1"/>
      <c r="CL2" s="1"/>
    </row>
    <row r="3" spans="1:90" ht="31.5" customHeight="1" x14ac:dyDescent="0.25">
      <c r="A3" s="116" t="s">
        <v>56</v>
      </c>
      <c r="B3" s="116"/>
      <c r="C3" s="116"/>
      <c r="D3" s="116"/>
      <c r="E3" s="116"/>
      <c r="F3" s="116"/>
      <c r="I3" s="117" t="s">
        <v>19</v>
      </c>
      <c r="J3" s="118"/>
      <c r="K3" s="119"/>
      <c r="L3" s="61" t="s">
        <v>86</v>
      </c>
      <c r="M3" s="62" t="s">
        <v>58</v>
      </c>
      <c r="N3" s="62" t="s">
        <v>9</v>
      </c>
      <c r="O3" s="62" t="s">
        <v>10</v>
      </c>
      <c r="P3" s="63" t="s">
        <v>18</v>
      </c>
      <c r="Q3" s="132"/>
      <c r="R3" s="3"/>
      <c r="Y3" s="1"/>
      <c r="Z3" s="1"/>
      <c r="AA3" s="1"/>
      <c r="AB3" s="1"/>
      <c r="AC3" s="1"/>
      <c r="AD3" s="1"/>
      <c r="AE3" s="1"/>
      <c r="AF3" s="1"/>
      <c r="AG3" s="1"/>
      <c r="BC3" s="1"/>
      <c r="BD3" s="1"/>
      <c r="BE3" s="1"/>
      <c r="BF3" s="1"/>
      <c r="BG3" s="1"/>
      <c r="BH3" s="1"/>
      <c r="BI3" s="1"/>
      <c r="BJ3" s="1"/>
      <c r="BK3" s="1"/>
      <c r="BL3" s="1"/>
      <c r="BM3" s="1"/>
      <c r="BN3" s="1"/>
      <c r="BO3" s="1"/>
      <c r="BP3" s="1"/>
      <c r="CG3" s="1"/>
      <c r="CH3" s="1"/>
      <c r="CI3" s="1"/>
      <c r="CJ3" s="1"/>
      <c r="CK3" s="1"/>
      <c r="CL3" s="1"/>
    </row>
    <row r="4" spans="1:90" ht="15" customHeight="1" x14ac:dyDescent="0.25">
      <c r="A4" s="12"/>
      <c r="B4" s="12"/>
      <c r="C4" s="12"/>
      <c r="D4" s="12"/>
      <c r="E4" s="12"/>
      <c r="F4" s="12"/>
      <c r="I4" s="120" t="s">
        <v>84</v>
      </c>
      <c r="J4" s="121"/>
      <c r="K4" s="122"/>
      <c r="L4" s="64">
        <v>0</v>
      </c>
      <c r="M4" s="65">
        <v>0</v>
      </c>
      <c r="N4" s="65">
        <v>0</v>
      </c>
      <c r="O4" s="66">
        <v>6926</v>
      </c>
      <c r="P4" s="67">
        <f>SUM(L4:O4)</f>
        <v>6926</v>
      </c>
      <c r="Q4" s="68">
        <f>P4</f>
        <v>6926</v>
      </c>
      <c r="R4" s="3" t="s">
        <v>27</v>
      </c>
      <c r="Y4" s="1"/>
      <c r="Z4" s="1"/>
      <c r="AA4" s="1"/>
      <c r="AB4" s="1"/>
      <c r="AC4" s="1"/>
      <c r="AD4" s="1"/>
      <c r="AE4" s="1"/>
      <c r="AF4" s="1"/>
      <c r="AG4" s="1"/>
      <c r="BC4" s="1"/>
      <c r="BD4" s="1"/>
      <c r="BE4" s="1"/>
      <c r="BF4" s="1"/>
      <c r="BG4" s="1"/>
      <c r="BH4" s="1"/>
      <c r="BI4" s="1"/>
      <c r="BJ4" s="1"/>
      <c r="BK4" s="1"/>
      <c r="BL4" s="1"/>
      <c r="BM4" s="1"/>
      <c r="BN4" s="1"/>
      <c r="BO4" s="1"/>
      <c r="BP4" s="1"/>
      <c r="CG4" s="1"/>
      <c r="CH4" s="1"/>
      <c r="CI4" s="1"/>
      <c r="CJ4" s="1"/>
      <c r="CK4" s="1"/>
      <c r="CL4" s="1"/>
    </row>
    <row r="5" spans="1:90" ht="15" customHeight="1" x14ac:dyDescent="0.25">
      <c r="A5" s="57" t="s">
        <v>180</v>
      </c>
      <c r="I5" s="123" t="s">
        <v>17</v>
      </c>
      <c r="J5" s="124"/>
      <c r="K5" s="125"/>
      <c r="L5" s="69">
        <v>816579</v>
      </c>
      <c r="M5" s="70">
        <v>110841</v>
      </c>
      <c r="N5" s="71">
        <v>105490</v>
      </c>
      <c r="O5" s="70">
        <f>451139+61470</f>
        <v>512609</v>
      </c>
      <c r="P5" s="72">
        <f>SUM(L5:O5)</f>
        <v>1545519</v>
      </c>
      <c r="Q5" s="73">
        <f>ROUND(P5*0.955,2)</f>
        <v>1475970.65</v>
      </c>
      <c r="R5" s="3" t="s">
        <v>28</v>
      </c>
      <c r="Y5" s="1"/>
      <c r="Z5" s="1"/>
      <c r="AA5" s="1"/>
      <c r="AB5" s="1"/>
      <c r="AC5" s="1"/>
      <c r="AD5" s="1"/>
      <c r="AE5" s="1"/>
      <c r="AF5" s="1"/>
      <c r="AG5" s="1"/>
      <c r="BC5" s="1"/>
      <c r="BD5" s="1"/>
      <c r="BE5" s="1"/>
      <c r="BF5" s="1"/>
      <c r="BG5" s="1"/>
      <c r="BH5" s="1"/>
      <c r="BI5" s="1"/>
      <c r="BJ5" s="1"/>
      <c r="BK5" s="1"/>
      <c r="BL5" s="1"/>
      <c r="BM5" s="1"/>
      <c r="BN5" s="1"/>
      <c r="BO5" s="1"/>
      <c r="BP5" s="1"/>
      <c r="CG5" s="1"/>
      <c r="CH5" s="1"/>
      <c r="CI5" s="1"/>
      <c r="CJ5" s="1"/>
      <c r="CK5" s="1"/>
      <c r="CL5" s="1"/>
    </row>
    <row r="6" spans="1:90" ht="15" customHeight="1" x14ac:dyDescent="0.25">
      <c r="A6" s="8"/>
      <c r="I6" s="120" t="s">
        <v>97</v>
      </c>
      <c r="J6" s="121"/>
      <c r="K6" s="122"/>
      <c r="L6" s="74">
        <f>SUMIFS(Table_FMPOqryLedgerApports[[#All],[HSIP]],Table_FMPOqryLedgerApports[[#All],[Transaction Year]],"2013",Table_FMPOqryLedgerApports[[#All],[Transaction Type]],"Loan In")</f>
        <v>0</v>
      </c>
      <c r="M6" s="75">
        <f>SUMIFS(Table_FMPOqryLedgerApports[[#All],[PL]],Table_FMPOqryLedgerApports[[#All],[Transaction Year]],"2013",Table_FMPOqryLedgerApports[[#All],[Transaction Type]],"Loan In")</f>
        <v>0</v>
      </c>
      <c r="N6" s="75">
        <f>SUMIFS(Table_FMPOqryLedgerApports[[#All],[SPR]],Table_FMPOqryLedgerApports[[#All],[Transaction Year]],"2013",Table_FMPOqryLedgerApports[[#All],[Transaction Type]],"Loan In")</f>
        <v>0</v>
      </c>
      <c r="O6" s="75">
        <f>SUMIFS(Table_FMPOqryLedgerApports[[#All],[STP other]],Table_FMPOqryLedgerApports[[#All],[Transaction Year]],"2013",Table_FMPOqryLedgerApports[[#All],[Transaction Type]],"Loan In")</f>
        <v>9465</v>
      </c>
      <c r="P6" s="76">
        <f t="shared" ref="P6:P11" si="0">SUM(L6:O6)</f>
        <v>9465</v>
      </c>
      <c r="Q6" s="77">
        <f>SUMIFS(Table_FMPOqryLedgerOA[[#All],[Total]],Table_FMPOqryLedgerOA[[#All],[Transaction Year]],"2013",Table_FMPOqryLedgerOA[[#All],[Transaction Type]],"Loan In")</f>
        <v>0</v>
      </c>
      <c r="R6" s="3" t="s">
        <v>31</v>
      </c>
      <c r="Y6" s="1"/>
      <c r="Z6" s="1"/>
      <c r="AA6" s="1"/>
      <c r="AB6" s="1"/>
      <c r="AC6" s="1"/>
      <c r="AD6" s="1"/>
      <c r="AE6" s="1"/>
      <c r="AF6" s="1"/>
      <c r="AG6" s="1"/>
      <c r="BC6" s="1"/>
      <c r="BD6" s="1"/>
      <c r="BE6" s="1"/>
      <c r="BF6" s="1"/>
      <c r="BG6" s="1"/>
      <c r="BH6" s="1"/>
      <c r="BI6" s="1"/>
      <c r="BJ6" s="1"/>
      <c r="BK6" s="1"/>
      <c r="BL6" s="1"/>
      <c r="BM6" s="1"/>
      <c r="BN6" s="1"/>
      <c r="BO6" s="1"/>
      <c r="BP6" s="1"/>
      <c r="CG6" s="1"/>
      <c r="CH6" s="1"/>
      <c r="CI6" s="1"/>
      <c r="CJ6" s="1"/>
      <c r="CK6" s="1"/>
      <c r="CL6" s="1"/>
    </row>
    <row r="7" spans="1:90" ht="15" customHeight="1" x14ac:dyDescent="0.25">
      <c r="A7" s="8"/>
      <c r="I7" s="123" t="s">
        <v>98</v>
      </c>
      <c r="J7" s="124"/>
      <c r="K7" s="125"/>
      <c r="L7" s="78">
        <f>SUMIFS(Table_FMPOqryLedgerApports[[#All],[HSIP]],Table_FMPOqryLedgerApports[[#All],[Transaction Year]],"2013",Table_FMPOqryLedgerApports[[#All],[Transaction Type]],"Loan Out")</f>
        <v>-642482.89</v>
      </c>
      <c r="M7" s="71">
        <f>SUMIFS(Table_FMPOqryLedgerApports[[#All],[PL]],Table_FMPOqryLedgerApports[[#All],[Transaction Year]],"2013",Table_FMPOqryLedgerApports[[#All],[Transaction Type]],"Loan Out")</f>
        <v>0</v>
      </c>
      <c r="N7" s="71">
        <f>SUMIFS(Table_FMPOqryLedgerApports[[#All],[SPR]],Table_FMPOqryLedgerApports[[#All],[Transaction Year]],"2013",Table_FMPOqryLedgerApports[[#All],[Transaction Type]],"Loan Out")</f>
        <v>0</v>
      </c>
      <c r="O7" s="71">
        <f>SUMIFS(Table_FMPOqryLedgerApports[[#All],[STP other]],Table_FMPOqryLedgerApports[[#All],[Transaction Year]],"2013",Table_FMPOqryLedgerApports[[#All],[Transaction Type]],"Loan Out")</f>
        <v>0</v>
      </c>
      <c r="P7" s="72">
        <f t="shared" si="0"/>
        <v>-642482.89</v>
      </c>
      <c r="Q7" s="79">
        <f>SUMIFS(Table_FMPOqryLedgerOA[[#All],[Total]],Table_FMPOqryLedgerOA[[#All],[Transaction Year]],"2013",Table_FMPOqryLedgerOA[[#All],[Transaction Type]],"Loan Out")</f>
        <v>-642482.89</v>
      </c>
      <c r="R7" s="7" t="s">
        <v>32</v>
      </c>
      <c r="Y7" s="1"/>
      <c r="Z7" s="1"/>
      <c r="AA7" s="1"/>
      <c r="AB7" s="1"/>
      <c r="AC7" s="1"/>
      <c r="AD7" s="1"/>
      <c r="AE7" s="1"/>
      <c r="AF7" s="1"/>
      <c r="AG7" s="1"/>
      <c r="BC7" s="1"/>
      <c r="BD7" s="1"/>
      <c r="BE7" s="1"/>
      <c r="BF7" s="1"/>
      <c r="BG7" s="1"/>
      <c r="BH7" s="1"/>
      <c r="BI7" s="1"/>
      <c r="BJ7" s="1"/>
      <c r="BK7" s="1"/>
      <c r="BL7" s="1"/>
      <c r="BM7" s="1"/>
      <c r="BN7" s="1"/>
      <c r="BO7" s="1"/>
      <c r="BP7" s="1"/>
      <c r="CG7" s="1"/>
      <c r="CH7" s="1"/>
      <c r="CI7" s="1"/>
      <c r="CJ7" s="1"/>
      <c r="CK7" s="1"/>
      <c r="CL7" s="1"/>
    </row>
    <row r="8" spans="1:90" ht="15" customHeight="1" x14ac:dyDescent="0.25">
      <c r="A8" s="8"/>
      <c r="I8" s="120" t="s">
        <v>99</v>
      </c>
      <c r="J8" s="121"/>
      <c r="K8" s="122"/>
      <c r="L8" s="74">
        <f>SUMIFS(Table_FMPOqryLedgerApports[[#All],[HSIP]],Table_FMPOqryLedgerApports[[#All],[Transaction Year]],"2013",Table_FMPOqryLedgerApports[[#All],[Transaction Type]],"Repayment In")</f>
        <v>0</v>
      </c>
      <c r="M8" s="75">
        <f>SUMIFS(Table_FMPOqryLedgerApports[[#All],[PL]],Table_FMPOqryLedgerApports[[#All],[Transaction Year]],"2013",Table_FMPOqryLedgerApports[[#All],[Transaction Type]],"Repayment In")</f>
        <v>0</v>
      </c>
      <c r="N8" s="75">
        <f>SUMIFS(Table_FMPOqryLedgerApports[[#All],[SPR]],Table_FMPOqryLedgerApports[[#All],[Transaction Year]],"2013",Table_FMPOqryLedgerApports[[#All],[Transaction Type]],"Repayment In")</f>
        <v>0</v>
      </c>
      <c r="O8" s="75">
        <f>SUMIFS(Table_FMPOqryLedgerApports[[#All],[STP other]],Table_FMPOqryLedgerApports[[#All],[Transaction Year]],"2013",Table_FMPOqryLedgerApports[[#All],[Transaction Type]],"Repayment In")</f>
        <v>0</v>
      </c>
      <c r="P8" s="76">
        <f t="shared" si="0"/>
        <v>0</v>
      </c>
      <c r="Q8" s="77">
        <f>SUMIFS(Table_FMPOqryLedgerOA[[#All],[Total]],Table_FMPOqryLedgerOA[[#All],[Transaction Year]],"2013",Table_FMPOqryLedgerOA[[#All],[Transaction Type]],"Repayment In")</f>
        <v>0</v>
      </c>
      <c r="R8" s="7" t="s">
        <v>54</v>
      </c>
      <c r="Y8" s="1"/>
      <c r="Z8" s="1"/>
      <c r="AA8" s="1"/>
      <c r="AB8" s="1"/>
      <c r="AC8" s="1"/>
      <c r="AD8" s="1"/>
      <c r="AE8" s="1"/>
      <c r="AF8" s="1"/>
      <c r="AG8" s="1"/>
      <c r="BC8" s="1"/>
      <c r="BD8" s="1"/>
      <c r="BE8" s="1"/>
      <c r="BF8" s="1"/>
      <c r="BG8" s="1"/>
      <c r="BH8" s="1"/>
      <c r="BI8" s="1"/>
      <c r="BJ8" s="1"/>
      <c r="BK8" s="1"/>
      <c r="BL8" s="1"/>
      <c r="BM8" s="1"/>
      <c r="BN8" s="1"/>
      <c r="BO8" s="1"/>
      <c r="BP8" s="1"/>
      <c r="CG8" s="1"/>
      <c r="CH8" s="1"/>
      <c r="CI8" s="1"/>
      <c r="CJ8" s="1"/>
      <c r="CK8" s="1"/>
      <c r="CL8" s="1"/>
    </row>
    <row r="9" spans="1:90" ht="15" customHeight="1" x14ac:dyDescent="0.25">
      <c r="A9" s="8"/>
      <c r="I9" s="123" t="s">
        <v>100</v>
      </c>
      <c r="J9" s="124"/>
      <c r="K9" s="125"/>
      <c r="L9" s="78">
        <f>SUMIFS(Table_FMPOqryLedgerApports[[#All],[HSIP]],Table_FMPOqryLedgerApports[[#All],[Transaction Year]],"2013",Table_FMPOqryLedgerApports[[#All],[Transaction Type]],"Repayment Out")</f>
        <v>0</v>
      </c>
      <c r="M9" s="71">
        <f>SUMIFS(Table_FMPOqryLedgerApports[[#All],[PL]],Table_FMPOqryLedgerApports[[#All],[Transaction Year]],"2013",Table_FMPOqryLedgerApports[[#All],[Transaction Type]],"Repayment Out")</f>
        <v>0</v>
      </c>
      <c r="N9" s="71">
        <f>SUMIFS(Table_FMPOqryLedgerApports[[#All],[SPR]],Table_FMPOqryLedgerApports[[#All],[Transaction Year]],"2013",Table_FMPOqryLedgerApports[[#All],[Transaction Type]],"Repayment Out")</f>
        <v>0</v>
      </c>
      <c r="O9" s="71">
        <f>SUMIFS(Table_FMPOqryLedgerApports[[#All],[STP other]],Table_FMPOqryLedgerApports[[#All],[Transaction Year]],"2013",Table_FMPOqryLedgerApports[[#All],[Transaction Type]],"Repayment Out")</f>
        <v>0</v>
      </c>
      <c r="P9" s="72">
        <f t="shared" si="0"/>
        <v>0</v>
      </c>
      <c r="Q9" s="79">
        <f>SUMIFS(Table_FMPOqryLedgerOA[[#All],[Total]],Table_FMPOqryLedgerOA[[#All],[Transaction Year]],"2013",Table_FMPOqryLedgerOA[[#All],[Transaction Type]],"Repayment Out")</f>
        <v>0</v>
      </c>
      <c r="R9" s="3" t="s">
        <v>130</v>
      </c>
      <c r="Y9" s="1"/>
      <c r="Z9" s="1"/>
      <c r="AA9" s="1"/>
      <c r="AB9" s="1"/>
      <c r="AC9" s="1"/>
      <c r="AD9" s="1"/>
      <c r="AE9" s="1"/>
      <c r="AF9" s="1"/>
      <c r="AG9" s="1"/>
      <c r="BC9" s="1"/>
      <c r="BD9" s="1"/>
      <c r="BE9" s="1"/>
      <c r="BF9" s="1"/>
      <c r="BG9" s="1"/>
      <c r="BH9" s="1"/>
      <c r="BI9" s="1"/>
      <c r="BJ9" s="1"/>
      <c r="BK9" s="1"/>
      <c r="BL9" s="1"/>
      <c r="BM9" s="1"/>
      <c r="BN9" s="1"/>
      <c r="BO9" s="1"/>
      <c r="BP9" s="1"/>
      <c r="CG9" s="1"/>
      <c r="CH9" s="1"/>
      <c r="CI9" s="1"/>
      <c r="CJ9" s="1"/>
      <c r="CK9" s="1"/>
      <c r="CL9" s="1"/>
    </row>
    <row r="10" spans="1:90" ht="15" customHeight="1" x14ac:dyDescent="0.25">
      <c r="I10" s="120" t="s">
        <v>101</v>
      </c>
      <c r="J10" s="121"/>
      <c r="K10" s="122"/>
      <c r="L10" s="74">
        <f>SUMIFS(Table_FMPOqryLedgerApports[[#All],[HSIP]],Table_FMPOqryLedgerApports[[#All],[Transaction Year]],"2013",Table_FMPOqryLedgerApports[[#All],[Transaction Type]],"Transfer In")</f>
        <v>0</v>
      </c>
      <c r="M10" s="75">
        <f>SUMIFS(Table_FMPOqryLedgerApports[[#All],[PL]],Table_FMPOqryLedgerApports[[#All],[Transaction Year]],"2013",Table_FMPOqryLedgerApports[[#All],[Transaction Type]],"Transfer In")</f>
        <v>0</v>
      </c>
      <c r="N10" s="75">
        <f>SUMIFS(Table_FMPOqryLedgerApports[[#All],[SPR]],Table_FMPOqryLedgerApports[[#All],[Transaction Year]],"2013",Table_FMPOqryLedgerApports[[#All],[Transaction Type]],"Transfer In")</f>
        <v>0</v>
      </c>
      <c r="O10" s="75">
        <f>SUMIFS(Table_FMPOqryLedgerApports[[#All],[STP other]],Table_FMPOqryLedgerApports[[#All],[Transaction Year]],"2013",Table_FMPOqryLedgerApports[[#All],[Transaction Type]],"Transfer In")</f>
        <v>0</v>
      </c>
      <c r="P10" s="76">
        <f t="shared" si="0"/>
        <v>0</v>
      </c>
      <c r="Q10" s="77">
        <f>SUMIFS(Table_FMPOqryLedgerOA[[#All],[Total]],Table_FMPOqryLedgerOA[[#All],[Transaction Year]],"2013",Table_FMPOqryLedgerOA[[#All],[Transaction Type]],"Transfer In")</f>
        <v>0</v>
      </c>
      <c r="R10" s="1" t="s">
        <v>131</v>
      </c>
      <c r="Y10" s="1"/>
      <c r="Z10" s="1"/>
      <c r="AA10" s="1"/>
      <c r="AB10" s="1"/>
      <c r="AC10" s="1"/>
      <c r="AD10" s="1"/>
      <c r="AE10" s="1"/>
      <c r="AF10" s="1"/>
      <c r="AG10" s="1"/>
      <c r="BC10" s="1"/>
      <c r="BD10" s="1"/>
      <c r="BE10" s="1"/>
      <c r="BF10" s="1"/>
      <c r="BG10" s="1"/>
      <c r="BH10" s="1"/>
      <c r="BI10" s="1"/>
      <c r="BJ10" s="1"/>
      <c r="BK10" s="1"/>
      <c r="BL10" s="1"/>
      <c r="BM10" s="1"/>
      <c r="BN10" s="1"/>
      <c r="BO10" s="1"/>
      <c r="BP10" s="1"/>
      <c r="CG10" s="1"/>
      <c r="CH10" s="1"/>
      <c r="CI10" s="1"/>
      <c r="CJ10" s="1"/>
      <c r="CK10" s="1"/>
      <c r="CL10" s="1"/>
    </row>
    <row r="11" spans="1:90" ht="15" customHeight="1" thickBot="1" x14ac:dyDescent="0.3">
      <c r="A11" s="110" t="s">
        <v>26</v>
      </c>
      <c r="B11" s="110"/>
      <c r="C11" s="110"/>
      <c r="D11" s="110"/>
      <c r="E11" s="110"/>
      <c r="F11" s="110"/>
      <c r="I11" s="126" t="s">
        <v>102</v>
      </c>
      <c r="J11" s="127"/>
      <c r="K11" s="128"/>
      <c r="L11" s="80">
        <f>SUMIFS(Table_FMPOqryLedgerApports[[#All],[HSIP]],Table_FMPOqryLedgerApports[[#All],[Transaction Year]],"2013",Table_FMPOqryLedgerApports[[#All],[Transaction Type]],"Transfer Out")</f>
        <v>0</v>
      </c>
      <c r="M11" s="81">
        <f>SUMIFS(Table_FMPOqryLedgerApports[[#All],[PL]],Table_FMPOqryLedgerApports[[#All],[Transaction Year]],"2013",Table_FMPOqryLedgerApports[[#All],[Transaction Type]],"Transfer Out")</f>
        <v>0</v>
      </c>
      <c r="N11" s="81">
        <f>SUMIFS(Table_FMPOqryLedgerApports[[#All],[SPR]],Table_FMPOqryLedgerApports[[#All],[Transaction Year]],"2013",Table_FMPOqryLedgerApports[[#All],[Transaction Type]],"Transfer Out")</f>
        <v>0</v>
      </c>
      <c r="O11" s="81">
        <f>SUMIFS(Table_FMPOqryLedgerApports[[#All],[STP other]],Table_FMPOqryLedgerApports[[#All],[Transaction Year]],"2013",Table_FMPOqryLedgerApports[[#All],[Transaction Type]],"Transfer Out")</f>
        <v>0</v>
      </c>
      <c r="P11" s="82">
        <f t="shared" si="0"/>
        <v>0</v>
      </c>
      <c r="Q11" s="83">
        <f>SUMIFS(Table_FMPOqryLedgerOA[[#All],[Total]],Table_FMPOqryLedgerOA[[#All],[Transaction Year]],"2013",Table_FMPOqryLedgerOA[[#All],[Transaction Type]],"Transfer Out")</f>
        <v>0</v>
      </c>
      <c r="R11" s="1" t="s">
        <v>132</v>
      </c>
      <c r="Y11" s="1"/>
      <c r="Z11" s="1"/>
      <c r="AA11" s="1"/>
      <c r="AB11" s="1"/>
      <c r="AC11" s="1"/>
      <c r="AD11" s="1"/>
      <c r="AE11" s="1"/>
      <c r="AF11" s="1"/>
      <c r="AG11" s="1"/>
      <c r="BC11" s="1"/>
      <c r="BD11" s="1"/>
      <c r="BE11" s="1"/>
      <c r="BF11" s="1"/>
      <c r="BG11" s="1"/>
      <c r="BH11" s="1"/>
      <c r="BI11" s="1"/>
      <c r="BJ11" s="1"/>
      <c r="BK11" s="1"/>
      <c r="BL11" s="1"/>
      <c r="BM11" s="1"/>
      <c r="BN11" s="1"/>
      <c r="BO11" s="1"/>
      <c r="BP11" s="1"/>
      <c r="CG11" s="1"/>
      <c r="CH11" s="1"/>
      <c r="CI11" s="1"/>
      <c r="CJ11" s="1"/>
      <c r="CK11" s="1"/>
      <c r="CL11" s="1"/>
    </row>
    <row r="12" spans="1:90" ht="15.75" thickBot="1" x14ac:dyDescent="0.3">
      <c r="I12" s="129" t="s">
        <v>85</v>
      </c>
      <c r="J12" s="129"/>
      <c r="K12" s="130"/>
      <c r="L12" s="84">
        <f>SUM(L4:L11)</f>
        <v>174096.11</v>
      </c>
      <c r="M12" s="85">
        <f t="shared" ref="M12:Q12" si="1">SUM(M4:M11)</f>
        <v>110841</v>
      </c>
      <c r="N12" s="85">
        <f t="shared" si="1"/>
        <v>105490</v>
      </c>
      <c r="O12" s="85">
        <f t="shared" si="1"/>
        <v>529000</v>
      </c>
      <c r="P12" s="86">
        <f t="shared" si="1"/>
        <v>919427.11</v>
      </c>
      <c r="Q12" s="87">
        <f t="shared" si="1"/>
        <v>840413.75999999989</v>
      </c>
      <c r="R12" s="1" t="s">
        <v>133</v>
      </c>
      <c r="Y12" s="1"/>
      <c r="Z12" s="1"/>
      <c r="AA12" s="1"/>
      <c r="AB12" s="1"/>
      <c r="AC12" s="1"/>
      <c r="AD12" s="1"/>
      <c r="AE12" s="1"/>
      <c r="AF12" s="1"/>
      <c r="AG12" s="1"/>
      <c r="BC12" s="1"/>
      <c r="BD12" s="1"/>
      <c r="BE12" s="1"/>
      <c r="BF12" s="1"/>
      <c r="BG12" s="1"/>
      <c r="BH12" s="1"/>
      <c r="BI12" s="1"/>
      <c r="BJ12" s="1"/>
      <c r="BK12" s="1"/>
      <c r="BL12" s="1"/>
      <c r="BM12" s="1"/>
      <c r="BN12" s="1"/>
      <c r="BO12" s="1"/>
      <c r="BP12" s="1"/>
      <c r="CG12" s="1"/>
      <c r="CH12" s="1"/>
      <c r="CI12" s="1"/>
      <c r="CJ12" s="1"/>
      <c r="CK12" s="1"/>
      <c r="CL12" s="1"/>
    </row>
    <row r="13" spans="1:90" x14ac:dyDescent="0.25">
      <c r="J13" s="19"/>
      <c r="K13" s="19"/>
      <c r="L13" s="20"/>
      <c r="M13" s="20"/>
      <c r="N13" s="20"/>
      <c r="O13" s="20"/>
      <c r="P13" s="20"/>
      <c r="Q13" s="20"/>
      <c r="R13" s="7"/>
      <c r="Y13" s="1"/>
      <c r="Z13" s="1"/>
      <c r="AA13" s="1"/>
      <c r="AB13" s="1"/>
      <c r="AC13" s="1"/>
      <c r="AD13" s="1"/>
      <c r="AE13" s="1"/>
      <c r="AF13" s="1"/>
      <c r="AG13" s="1"/>
      <c r="BC13" s="1"/>
      <c r="BD13" s="1"/>
      <c r="BE13" s="1"/>
      <c r="BF13" s="1"/>
      <c r="BG13" s="1"/>
      <c r="BH13" s="1"/>
      <c r="BI13" s="1"/>
      <c r="BJ13" s="1"/>
      <c r="BK13" s="1"/>
      <c r="BL13" s="1"/>
      <c r="BM13" s="1"/>
      <c r="BN13" s="1"/>
      <c r="BO13" s="1"/>
      <c r="BP13" s="1"/>
      <c r="CG13" s="1"/>
      <c r="CH13" s="1"/>
      <c r="CI13" s="1"/>
      <c r="CJ13" s="1"/>
      <c r="CK13" s="1"/>
      <c r="CL13" s="1"/>
    </row>
    <row r="14" spans="1:90" ht="15.75" x14ac:dyDescent="0.25">
      <c r="A14" s="115" t="s">
        <v>134</v>
      </c>
      <c r="B14" s="115"/>
      <c r="C14" s="115"/>
      <c r="D14" s="115"/>
      <c r="J14" s="19"/>
      <c r="K14" s="19"/>
      <c r="L14" s="20"/>
      <c r="M14" s="20"/>
      <c r="N14" s="20"/>
      <c r="O14" s="20"/>
      <c r="P14" s="20"/>
      <c r="Q14" s="20"/>
      <c r="R14" s="7"/>
      <c r="Y14" s="1"/>
      <c r="Z14" s="1"/>
      <c r="AA14" s="1"/>
      <c r="AB14" s="1"/>
      <c r="AC14" s="1"/>
      <c r="AD14" s="1"/>
      <c r="AE14" s="1"/>
      <c r="AF14" s="1"/>
      <c r="AG14" s="1"/>
      <c r="BC14" s="1"/>
      <c r="BD14" s="1"/>
      <c r="BE14" s="1"/>
      <c r="BF14" s="1"/>
      <c r="BG14" s="1"/>
      <c r="BH14" s="1"/>
      <c r="BI14" s="1"/>
      <c r="BJ14" s="1"/>
      <c r="BK14" s="1"/>
      <c r="BL14" s="1"/>
      <c r="BM14" s="1"/>
      <c r="BN14" s="1"/>
      <c r="BO14" s="1"/>
      <c r="BP14" s="1"/>
      <c r="CG14" s="1"/>
      <c r="CH14" s="1"/>
      <c r="CI14" s="1"/>
      <c r="CJ14" s="1"/>
      <c r="CK14" s="1"/>
      <c r="CL14" s="1"/>
    </row>
    <row r="15" spans="1:90" ht="15.75" x14ac:dyDescent="0.25">
      <c r="A15" s="37"/>
      <c r="B15" s="37"/>
      <c r="C15" s="37"/>
      <c r="D15" s="37"/>
      <c r="J15" s="19"/>
      <c r="K15" s="19"/>
      <c r="L15" s="20"/>
      <c r="M15" s="20"/>
      <c r="N15" s="20"/>
      <c r="O15" s="20"/>
      <c r="P15" s="20"/>
      <c r="Q15" s="20"/>
      <c r="R15" s="7"/>
      <c r="Y15" s="1"/>
      <c r="Z15" s="1"/>
      <c r="AA15" s="1"/>
      <c r="AB15" s="1"/>
      <c r="AC15" s="1"/>
      <c r="AD15" s="1"/>
      <c r="AE15" s="1"/>
      <c r="AF15" s="1"/>
      <c r="AG15" s="1"/>
      <c r="BC15" s="1"/>
      <c r="BD15" s="1"/>
      <c r="BE15" s="1"/>
      <c r="BF15" s="1"/>
      <c r="BG15" s="1"/>
      <c r="BH15" s="1"/>
      <c r="BI15" s="1"/>
      <c r="BJ15" s="1"/>
      <c r="BK15" s="1"/>
      <c r="BL15" s="1"/>
      <c r="BM15" s="1"/>
      <c r="BN15" s="1"/>
      <c r="BO15" s="1"/>
      <c r="BP15" s="1"/>
      <c r="CG15" s="1"/>
      <c r="CH15" s="1"/>
      <c r="CI15" s="1"/>
      <c r="CJ15" s="1"/>
      <c r="CK15" s="1"/>
      <c r="CL15" s="1"/>
    </row>
    <row r="16" spans="1:90" x14ac:dyDescent="0.25">
      <c r="A16" s="55" t="s">
        <v>24</v>
      </c>
      <c r="B16" s="56" t="s">
        <v>0</v>
      </c>
      <c r="C16" s="56" t="s">
        <v>1</v>
      </c>
      <c r="D16" s="56" t="s">
        <v>25</v>
      </c>
      <c r="E16" s="56" t="s">
        <v>23</v>
      </c>
      <c r="F16" s="56" t="s">
        <v>2</v>
      </c>
      <c r="G16" s="56" t="s">
        <v>3</v>
      </c>
      <c r="H16" s="56" t="s">
        <v>136</v>
      </c>
      <c r="I16" s="56" t="s">
        <v>4</v>
      </c>
      <c r="J16" s="56" t="s">
        <v>5</v>
      </c>
      <c r="K16" s="56" t="s">
        <v>6</v>
      </c>
      <c r="L16" s="56" t="s">
        <v>8</v>
      </c>
      <c r="M16" s="56" t="s">
        <v>58</v>
      </c>
      <c r="N16" s="56" t="s">
        <v>9</v>
      </c>
      <c r="O16" s="56" t="s">
        <v>10</v>
      </c>
      <c r="P16" s="56" t="s">
        <v>7</v>
      </c>
      <c r="Q16" s="88" t="s">
        <v>82</v>
      </c>
      <c r="R16" s="20"/>
      <c r="S16" s="7"/>
      <c r="Y16" s="1"/>
      <c r="Z16" s="1"/>
      <c r="AA16" s="1"/>
      <c r="AB16" s="1"/>
      <c r="AC16" s="1"/>
      <c r="AD16" s="1"/>
      <c r="AE16" s="1"/>
      <c r="AF16" s="1"/>
      <c r="AG16" s="1"/>
      <c r="BC16" s="1"/>
      <c r="BD16" s="1"/>
      <c r="BE16" s="1"/>
      <c r="BF16" s="1"/>
      <c r="BG16" s="1"/>
      <c r="BH16" s="1"/>
      <c r="BI16" s="1"/>
      <c r="BJ16" s="1"/>
      <c r="BK16" s="1"/>
      <c r="BL16" s="1"/>
      <c r="BM16" s="1"/>
      <c r="BN16" s="1"/>
      <c r="BO16" s="1"/>
      <c r="BP16" s="1"/>
      <c r="CG16" s="1"/>
      <c r="CH16" s="1"/>
      <c r="CI16" s="1"/>
      <c r="CJ16" s="1"/>
      <c r="CK16" s="1"/>
      <c r="CL16" s="1"/>
    </row>
    <row r="17" spans="1:90" ht="30" x14ac:dyDescent="0.25">
      <c r="A17" s="53" t="s">
        <v>61</v>
      </c>
      <c r="B17" s="53"/>
      <c r="C17" s="53" t="s">
        <v>146</v>
      </c>
      <c r="D17" s="53" t="s">
        <v>147</v>
      </c>
      <c r="E17" s="51" t="s">
        <v>148</v>
      </c>
      <c r="F17" s="51" t="s">
        <v>149</v>
      </c>
      <c r="G17" s="51" t="s">
        <v>61</v>
      </c>
      <c r="H17" s="51" t="s">
        <v>14</v>
      </c>
      <c r="I17" s="52">
        <v>41466</v>
      </c>
      <c r="J17" s="54">
        <v>41466</v>
      </c>
      <c r="K17" s="54">
        <v>41488</v>
      </c>
      <c r="L17" s="89"/>
      <c r="M17" s="89"/>
      <c r="N17" s="89"/>
      <c r="O17" s="89">
        <v>0</v>
      </c>
      <c r="P17" s="89">
        <v>0</v>
      </c>
      <c r="Q17" s="89">
        <f>+Q12-Table_FMPOLedgerAuthorized[[#This Row],[Federal Amount]]</f>
        <v>840413.75999999989</v>
      </c>
      <c r="R17" s="20"/>
      <c r="S17" s="7"/>
      <c r="Y17" s="1"/>
      <c r="Z17" s="1"/>
      <c r="AA17" s="1"/>
      <c r="AB17" s="1"/>
      <c r="AC17" s="1"/>
      <c r="AD17" s="1"/>
      <c r="AE17" s="1"/>
      <c r="AF17" s="1"/>
      <c r="AG17" s="1"/>
      <c r="BC17" s="1"/>
      <c r="BD17" s="1"/>
      <c r="BE17" s="1"/>
      <c r="BF17" s="1"/>
      <c r="BG17" s="1"/>
      <c r="BH17" s="1"/>
      <c r="BI17" s="1"/>
      <c r="BJ17" s="1"/>
      <c r="BK17" s="1"/>
      <c r="BL17" s="1"/>
      <c r="BM17" s="1"/>
      <c r="BN17" s="1"/>
      <c r="BO17" s="1"/>
      <c r="BP17" s="1"/>
      <c r="CG17" s="1"/>
      <c r="CH17" s="1"/>
      <c r="CI17" s="1"/>
      <c r="CJ17" s="1"/>
      <c r="CK17" s="1"/>
      <c r="CL17" s="1"/>
    </row>
    <row r="18" spans="1:90" x14ac:dyDescent="0.25">
      <c r="A18" s="53" t="s">
        <v>61</v>
      </c>
      <c r="B18" s="53"/>
      <c r="C18" s="53" t="s">
        <v>137</v>
      </c>
      <c r="D18" s="53" t="s">
        <v>138</v>
      </c>
      <c r="E18" s="51" t="s">
        <v>139</v>
      </c>
      <c r="F18" s="51" t="s">
        <v>140</v>
      </c>
      <c r="G18" s="51" t="s">
        <v>61</v>
      </c>
      <c r="H18" s="51" t="s">
        <v>11</v>
      </c>
      <c r="I18" s="52">
        <v>41463</v>
      </c>
      <c r="J18" s="54">
        <v>41464</v>
      </c>
      <c r="K18" s="54">
        <v>41464</v>
      </c>
      <c r="L18" s="89"/>
      <c r="M18" s="89"/>
      <c r="N18" s="89"/>
      <c r="O18" s="89">
        <v>405000</v>
      </c>
      <c r="P18" s="89">
        <v>405000</v>
      </c>
      <c r="Q18" s="89">
        <f>+Q17-Table_FMPOLedgerAuthorized[[#This Row],[Federal Amount]]</f>
        <v>435413.75999999989</v>
      </c>
      <c r="R18" s="20"/>
      <c r="S18" s="7"/>
      <c r="Y18" s="1"/>
      <c r="Z18" s="1"/>
      <c r="AA18" s="1"/>
      <c r="AB18" s="1"/>
      <c r="AC18" s="1"/>
      <c r="AD18" s="1"/>
      <c r="AE18" s="1"/>
      <c r="AF18" s="1"/>
      <c r="AG18" s="1"/>
      <c r="BC18" s="1"/>
      <c r="BD18" s="1"/>
      <c r="BE18" s="1"/>
      <c r="BF18" s="1"/>
      <c r="BG18" s="1"/>
      <c r="BH18" s="1"/>
      <c r="BI18" s="1"/>
      <c r="BJ18" s="1"/>
      <c r="BK18" s="1"/>
      <c r="BL18" s="1"/>
      <c r="BM18" s="1"/>
      <c r="BN18" s="1"/>
      <c r="BO18" s="1"/>
      <c r="BP18" s="1"/>
      <c r="CG18" s="1"/>
      <c r="CH18" s="1"/>
      <c r="CI18" s="1"/>
      <c r="CJ18" s="1"/>
      <c r="CK18" s="1"/>
      <c r="CL18" s="1"/>
    </row>
    <row r="19" spans="1:90" x14ac:dyDescent="0.25">
      <c r="A19" s="53" t="s">
        <v>61</v>
      </c>
      <c r="B19" s="53"/>
      <c r="C19" s="53" t="s">
        <v>62</v>
      </c>
      <c r="D19" s="53" t="s">
        <v>15</v>
      </c>
      <c r="E19" s="51" t="s">
        <v>63</v>
      </c>
      <c r="F19" s="51" t="s">
        <v>64</v>
      </c>
      <c r="G19" s="51" t="s">
        <v>61</v>
      </c>
      <c r="H19" s="51" t="s">
        <v>14</v>
      </c>
      <c r="I19" s="52">
        <v>41191</v>
      </c>
      <c r="J19" s="54">
        <v>41191</v>
      </c>
      <c r="K19" s="54">
        <v>41205</v>
      </c>
      <c r="L19" s="89"/>
      <c r="M19" s="89">
        <v>0</v>
      </c>
      <c r="N19" s="89"/>
      <c r="O19" s="89"/>
      <c r="P19" s="89">
        <v>0</v>
      </c>
      <c r="Q19" s="89">
        <f>+Q18-Table_FMPOLedgerAuthorized[[#This Row],[Federal Amount]]</f>
        <v>435413.75999999989</v>
      </c>
      <c r="R19" s="20"/>
      <c r="S19" s="7"/>
      <c r="Y19" s="1"/>
      <c r="Z19" s="1"/>
      <c r="AA19" s="1"/>
      <c r="AB19" s="1"/>
      <c r="AC19" s="1"/>
      <c r="AD19" s="1"/>
      <c r="AE19" s="1"/>
      <c r="AF19" s="1"/>
      <c r="AG19" s="1"/>
      <c r="BC19" s="1"/>
      <c r="BD19" s="1"/>
      <c r="BE19" s="1"/>
      <c r="BF19" s="1"/>
      <c r="BG19" s="1"/>
      <c r="BH19" s="1"/>
      <c r="BI19" s="1"/>
      <c r="BJ19" s="1"/>
      <c r="BK19" s="1"/>
      <c r="BL19" s="1"/>
      <c r="BM19" s="1"/>
      <c r="BN19" s="1"/>
      <c r="BO19" s="1"/>
      <c r="BP19" s="1"/>
      <c r="CG19" s="1"/>
      <c r="CH19" s="1"/>
      <c r="CI19" s="1"/>
      <c r="CJ19" s="1"/>
      <c r="CK19" s="1"/>
      <c r="CL19" s="1"/>
    </row>
    <row r="20" spans="1:90" x14ac:dyDescent="0.25">
      <c r="A20" s="53" t="s">
        <v>61</v>
      </c>
      <c r="B20" s="53"/>
      <c r="C20" s="53" t="s">
        <v>62</v>
      </c>
      <c r="D20" s="53" t="s">
        <v>13</v>
      </c>
      <c r="E20" s="51" t="s">
        <v>65</v>
      </c>
      <c r="F20" s="51" t="s">
        <v>66</v>
      </c>
      <c r="G20" s="51" t="s">
        <v>61</v>
      </c>
      <c r="H20" s="51" t="s">
        <v>14</v>
      </c>
      <c r="I20" s="52">
        <v>41191</v>
      </c>
      <c r="J20" s="54">
        <v>41191</v>
      </c>
      <c r="K20" s="54">
        <v>41205</v>
      </c>
      <c r="L20" s="89"/>
      <c r="M20" s="89">
        <v>0</v>
      </c>
      <c r="N20" s="89"/>
      <c r="O20" s="89"/>
      <c r="P20" s="89">
        <v>0</v>
      </c>
      <c r="Q20" s="89">
        <f>+Q19-Table_FMPOLedgerAuthorized[[#This Row],[Federal Amount]]</f>
        <v>435413.75999999989</v>
      </c>
      <c r="R20" s="20"/>
      <c r="S20" s="7"/>
      <c r="Y20" s="1"/>
      <c r="Z20" s="1"/>
      <c r="AA20" s="1"/>
      <c r="AB20" s="1"/>
      <c r="AC20" s="1"/>
      <c r="AD20" s="1"/>
      <c r="AE20" s="1"/>
      <c r="AF20" s="1"/>
      <c r="AG20" s="1"/>
      <c r="BC20" s="1"/>
      <c r="BD20" s="1"/>
      <c r="BE20" s="1"/>
      <c r="BF20" s="1"/>
      <c r="BG20" s="1"/>
      <c r="BH20" s="1"/>
      <c r="BI20" s="1"/>
      <c r="BJ20" s="1"/>
      <c r="BK20" s="1"/>
      <c r="BL20" s="1"/>
      <c r="BM20" s="1"/>
      <c r="BN20" s="1"/>
      <c r="BO20" s="1"/>
      <c r="BP20" s="1"/>
      <c r="CG20" s="1"/>
      <c r="CH20" s="1"/>
      <c r="CI20" s="1"/>
      <c r="CJ20" s="1"/>
      <c r="CK20" s="1"/>
      <c r="CL20" s="1"/>
    </row>
    <row r="21" spans="1:90" x14ac:dyDescent="0.25">
      <c r="A21" s="53" t="s">
        <v>61</v>
      </c>
      <c r="B21" s="53"/>
      <c r="C21" s="53" t="s">
        <v>62</v>
      </c>
      <c r="D21" s="53" t="s">
        <v>16</v>
      </c>
      <c r="E21" s="51" t="s">
        <v>67</v>
      </c>
      <c r="F21" s="51" t="s">
        <v>68</v>
      </c>
      <c r="G21" s="51" t="s">
        <v>61</v>
      </c>
      <c r="H21" s="51" t="s">
        <v>14</v>
      </c>
      <c r="I21" s="52">
        <v>41324</v>
      </c>
      <c r="J21" s="54">
        <v>41324</v>
      </c>
      <c r="K21" s="54">
        <v>41346</v>
      </c>
      <c r="L21" s="89"/>
      <c r="M21" s="89">
        <v>0</v>
      </c>
      <c r="N21" s="89"/>
      <c r="O21" s="89"/>
      <c r="P21" s="89">
        <v>0</v>
      </c>
      <c r="Q21" s="89">
        <f>+Q20-Table_FMPOLedgerAuthorized[[#This Row],[Federal Amount]]</f>
        <v>435413.75999999989</v>
      </c>
      <c r="R21" s="20"/>
      <c r="S21" s="7"/>
      <c r="Y21" s="1"/>
      <c r="Z21" s="1"/>
      <c r="AA21" s="1"/>
      <c r="AB21" s="1"/>
      <c r="AC21" s="1"/>
      <c r="AD21" s="1"/>
      <c r="AE21" s="1"/>
      <c r="AF21" s="1"/>
      <c r="AG21" s="1"/>
      <c r="BC21" s="1"/>
      <c r="BD21" s="1"/>
      <c r="BE21" s="1"/>
      <c r="BF21" s="1"/>
      <c r="BG21" s="1"/>
      <c r="BH21" s="1"/>
      <c r="BI21" s="1"/>
      <c r="BJ21" s="1"/>
      <c r="BK21" s="1"/>
      <c r="BL21" s="1"/>
      <c r="BM21" s="1"/>
      <c r="BN21" s="1"/>
      <c r="BO21" s="1"/>
      <c r="BP21" s="1"/>
      <c r="CG21" s="1"/>
      <c r="CH21" s="1"/>
      <c r="CI21" s="1"/>
      <c r="CJ21" s="1"/>
      <c r="CK21" s="1"/>
      <c r="CL21" s="1"/>
    </row>
    <row r="22" spans="1:90" x14ac:dyDescent="0.25">
      <c r="A22" s="53" t="s">
        <v>61</v>
      </c>
      <c r="B22" s="53"/>
      <c r="C22" s="53" t="s">
        <v>62</v>
      </c>
      <c r="D22" s="53" t="s">
        <v>59</v>
      </c>
      <c r="E22" s="51" t="s">
        <v>69</v>
      </c>
      <c r="F22" s="51" t="s">
        <v>166</v>
      </c>
      <c r="G22" s="51" t="s">
        <v>61</v>
      </c>
      <c r="H22" s="51" t="s">
        <v>12</v>
      </c>
      <c r="I22" s="52">
        <v>41533</v>
      </c>
      <c r="J22" s="54">
        <v>41533</v>
      </c>
      <c r="K22" s="54">
        <v>41536</v>
      </c>
      <c r="L22" s="89"/>
      <c r="M22" s="89">
        <v>-12472.65</v>
      </c>
      <c r="N22" s="89"/>
      <c r="O22" s="89"/>
      <c r="P22" s="89">
        <v>-12472.65</v>
      </c>
      <c r="Q22" s="89">
        <f>+Q21-Table_FMPOLedgerAuthorized[[#This Row],[Federal Amount]]</f>
        <v>447886.40999999992</v>
      </c>
      <c r="R22" s="20"/>
      <c r="S22" s="7"/>
      <c r="Y22" s="1"/>
      <c r="Z22" s="1"/>
      <c r="AA22" s="1"/>
      <c r="AB22" s="1"/>
      <c r="AC22" s="1"/>
      <c r="AD22" s="1"/>
      <c r="AE22" s="1"/>
      <c r="AF22" s="1"/>
      <c r="AG22" s="1"/>
      <c r="BC22" s="1"/>
      <c r="BD22" s="1"/>
      <c r="BE22" s="1"/>
      <c r="BF22" s="1"/>
      <c r="BG22" s="1"/>
      <c r="BH22" s="1"/>
      <c r="BI22" s="1"/>
      <c r="BJ22" s="1"/>
      <c r="BK22" s="1"/>
      <c r="BL22" s="1"/>
      <c r="BM22" s="1"/>
      <c r="BN22" s="1"/>
      <c r="BO22" s="1"/>
      <c r="BP22" s="1"/>
      <c r="CG22" s="1"/>
      <c r="CH22" s="1"/>
      <c r="CI22" s="1"/>
      <c r="CJ22" s="1"/>
      <c r="CK22" s="1"/>
      <c r="CL22" s="1"/>
    </row>
    <row r="23" spans="1:90" ht="30" x14ac:dyDescent="0.25">
      <c r="A23" s="53" t="s">
        <v>61</v>
      </c>
      <c r="B23" s="53"/>
      <c r="C23" s="53" t="s">
        <v>62</v>
      </c>
      <c r="D23" s="53" t="s">
        <v>59</v>
      </c>
      <c r="E23" s="51" t="s">
        <v>69</v>
      </c>
      <c r="F23" s="51" t="s">
        <v>70</v>
      </c>
      <c r="G23" s="51" t="s">
        <v>61</v>
      </c>
      <c r="H23" s="51" t="s">
        <v>12</v>
      </c>
      <c r="I23" s="52">
        <v>41278</v>
      </c>
      <c r="J23" s="54">
        <v>41278</v>
      </c>
      <c r="K23" s="54">
        <v>41289</v>
      </c>
      <c r="L23" s="89"/>
      <c r="M23" s="89">
        <v>-6650</v>
      </c>
      <c r="N23" s="89"/>
      <c r="O23" s="89"/>
      <c r="P23" s="89">
        <v>-6650</v>
      </c>
      <c r="Q23" s="89">
        <f>+Q22-Table_FMPOLedgerAuthorized[[#This Row],[Federal Amount]]</f>
        <v>454536.40999999992</v>
      </c>
      <c r="R23" s="20"/>
      <c r="S23" s="7"/>
      <c r="Y23" s="1"/>
      <c r="Z23" s="1"/>
      <c r="AA23" s="1"/>
      <c r="AB23" s="1"/>
      <c r="AC23" s="1"/>
      <c r="AD23" s="1"/>
      <c r="AE23" s="1"/>
      <c r="AF23" s="1"/>
      <c r="AG23" s="1"/>
      <c r="BC23" s="1"/>
      <c r="BD23" s="1"/>
      <c r="BE23" s="1"/>
      <c r="BF23" s="1"/>
      <c r="BG23" s="1"/>
      <c r="BH23" s="1"/>
      <c r="BI23" s="1"/>
      <c r="BJ23" s="1"/>
      <c r="BK23" s="1"/>
      <c r="BL23" s="1"/>
      <c r="BM23" s="1"/>
      <c r="BN23" s="1"/>
      <c r="BO23" s="1"/>
      <c r="BP23" s="1"/>
      <c r="CG23" s="1"/>
      <c r="CH23" s="1"/>
      <c r="CI23" s="1"/>
      <c r="CJ23" s="1"/>
      <c r="CK23" s="1"/>
      <c r="CL23" s="1"/>
    </row>
    <row r="24" spans="1:90" ht="30" x14ac:dyDescent="0.25">
      <c r="A24" s="53" t="s">
        <v>61</v>
      </c>
      <c r="B24" s="53"/>
      <c r="C24" s="53" t="s">
        <v>62</v>
      </c>
      <c r="D24" s="53" t="s">
        <v>59</v>
      </c>
      <c r="E24" s="51" t="s">
        <v>69</v>
      </c>
      <c r="F24" s="51" t="s">
        <v>70</v>
      </c>
      <c r="G24" s="51" t="s">
        <v>61</v>
      </c>
      <c r="H24" s="51" t="s">
        <v>11</v>
      </c>
      <c r="I24" s="52">
        <v>41240</v>
      </c>
      <c r="J24" s="54">
        <v>41242</v>
      </c>
      <c r="K24" s="54">
        <v>41247</v>
      </c>
      <c r="L24" s="89"/>
      <c r="M24" s="89">
        <v>110841</v>
      </c>
      <c r="N24" s="89"/>
      <c r="O24" s="89"/>
      <c r="P24" s="89">
        <v>110841</v>
      </c>
      <c r="Q24" s="89">
        <f>+Q23-Table_FMPOLedgerAuthorized[[#This Row],[Federal Amount]]</f>
        <v>343695.40999999992</v>
      </c>
      <c r="R24" s="20"/>
      <c r="S24" s="7"/>
      <c r="Y24" s="1"/>
      <c r="Z24" s="1"/>
      <c r="AA24" s="1"/>
      <c r="AB24" s="1"/>
      <c r="AC24" s="1"/>
      <c r="AD24" s="1"/>
      <c r="AE24" s="1"/>
      <c r="AF24" s="1"/>
      <c r="AG24" s="1"/>
      <c r="BC24" s="1"/>
      <c r="BD24" s="1"/>
      <c r="BE24" s="1"/>
      <c r="BF24" s="1"/>
      <c r="BG24" s="1"/>
      <c r="BH24" s="1"/>
      <c r="BI24" s="1"/>
      <c r="BJ24" s="1"/>
      <c r="BK24" s="1"/>
      <c r="BL24" s="1"/>
      <c r="BM24" s="1"/>
      <c r="BN24" s="1"/>
      <c r="BO24" s="1"/>
      <c r="BP24" s="1"/>
      <c r="CG24" s="1"/>
      <c r="CH24" s="1"/>
      <c r="CI24" s="1"/>
      <c r="CJ24" s="1"/>
      <c r="CK24" s="1"/>
      <c r="CL24" s="1"/>
    </row>
    <row r="25" spans="1:90" x14ac:dyDescent="0.25">
      <c r="A25" s="53" t="s">
        <v>61</v>
      </c>
      <c r="B25" s="53"/>
      <c r="C25" s="53" t="s">
        <v>62</v>
      </c>
      <c r="D25" s="53" t="s">
        <v>167</v>
      </c>
      <c r="E25" s="51" t="s">
        <v>168</v>
      </c>
      <c r="F25" s="51" t="s">
        <v>169</v>
      </c>
      <c r="G25" s="51" t="s">
        <v>61</v>
      </c>
      <c r="H25" s="51" t="s">
        <v>11</v>
      </c>
      <c r="I25" s="52">
        <v>41533</v>
      </c>
      <c r="J25" s="54">
        <v>41533</v>
      </c>
      <c r="K25" s="54">
        <v>41536</v>
      </c>
      <c r="L25" s="89"/>
      <c r="M25" s="89">
        <v>12472.65</v>
      </c>
      <c r="N25" s="89"/>
      <c r="O25" s="89"/>
      <c r="P25" s="89">
        <v>12472.65</v>
      </c>
      <c r="Q25" s="89">
        <f>+Q24-Table_FMPOLedgerAuthorized[[#This Row],[Federal Amount]]</f>
        <v>331222.75999999989</v>
      </c>
      <c r="R25" s="20"/>
      <c r="S25" s="7"/>
      <c r="Y25" s="1"/>
      <c r="Z25" s="1"/>
      <c r="AA25" s="1"/>
      <c r="AB25" s="1"/>
      <c r="AC25" s="1"/>
      <c r="AD25" s="1"/>
      <c r="AE25" s="1"/>
      <c r="AF25" s="1"/>
      <c r="AG25" s="1"/>
      <c r="BC25" s="1"/>
      <c r="BD25" s="1"/>
      <c r="BE25" s="1"/>
      <c r="BF25" s="1"/>
      <c r="BG25" s="1"/>
      <c r="BH25" s="1"/>
      <c r="BI25" s="1"/>
      <c r="BJ25" s="1"/>
      <c r="BK25" s="1"/>
      <c r="BL25" s="1"/>
      <c r="BM25" s="1"/>
      <c r="BN25" s="1"/>
      <c r="BO25" s="1"/>
      <c r="BP25" s="1"/>
      <c r="CG25" s="1"/>
      <c r="CH25" s="1"/>
      <c r="CI25" s="1"/>
      <c r="CJ25" s="1"/>
      <c r="CK25" s="1"/>
      <c r="CL25" s="1"/>
    </row>
    <row r="26" spans="1:90" x14ac:dyDescent="0.25">
      <c r="A26" s="53" t="s">
        <v>61</v>
      </c>
      <c r="B26" s="53"/>
      <c r="C26" s="53" t="s">
        <v>71</v>
      </c>
      <c r="D26" s="53" t="s">
        <v>15</v>
      </c>
      <c r="E26" s="51" t="s">
        <v>72</v>
      </c>
      <c r="F26" s="51" t="s">
        <v>73</v>
      </c>
      <c r="G26" s="51" t="s">
        <v>61</v>
      </c>
      <c r="H26" s="51" t="s">
        <v>14</v>
      </c>
      <c r="I26" s="52">
        <v>41214</v>
      </c>
      <c r="J26" s="54">
        <v>41214</v>
      </c>
      <c r="K26" s="54">
        <v>41240</v>
      </c>
      <c r="L26" s="89"/>
      <c r="M26" s="89"/>
      <c r="N26" s="89">
        <v>0</v>
      </c>
      <c r="O26" s="89"/>
      <c r="P26" s="89">
        <v>0</v>
      </c>
      <c r="Q26" s="89">
        <f>+Q25-Table_FMPOLedgerAuthorized[[#This Row],[Federal Amount]]</f>
        <v>331222.75999999989</v>
      </c>
      <c r="R26" s="20"/>
      <c r="S26" s="7"/>
      <c r="Y26" s="1"/>
      <c r="Z26" s="1"/>
      <c r="AA26" s="1"/>
      <c r="AB26" s="1"/>
      <c r="AC26" s="1"/>
      <c r="AD26" s="1"/>
      <c r="AE26" s="1"/>
      <c r="AF26" s="1"/>
      <c r="AG26" s="1"/>
      <c r="BC26" s="1"/>
      <c r="BD26" s="1"/>
      <c r="BE26" s="1"/>
      <c r="BF26" s="1"/>
      <c r="BG26" s="1"/>
      <c r="BH26" s="1"/>
      <c r="BI26" s="1"/>
      <c r="BJ26" s="1"/>
      <c r="BK26" s="1"/>
      <c r="BL26" s="1"/>
      <c r="BM26" s="1"/>
      <c r="BN26" s="1"/>
      <c r="BO26" s="1"/>
      <c r="BP26" s="1"/>
      <c r="CG26" s="1"/>
      <c r="CH26" s="1"/>
      <c r="CI26" s="1"/>
      <c r="CJ26" s="1"/>
      <c r="CK26" s="1"/>
      <c r="CL26" s="1"/>
    </row>
    <row r="27" spans="1:90" x14ac:dyDescent="0.25">
      <c r="A27" s="53" t="s">
        <v>61</v>
      </c>
      <c r="B27" s="53"/>
      <c r="C27" s="53" t="s">
        <v>71</v>
      </c>
      <c r="D27" s="53" t="s">
        <v>16</v>
      </c>
      <c r="E27" s="51" t="s">
        <v>170</v>
      </c>
      <c r="F27" s="51" t="s">
        <v>171</v>
      </c>
      <c r="G27" s="51" t="s">
        <v>61</v>
      </c>
      <c r="H27" s="51" t="s">
        <v>14</v>
      </c>
      <c r="I27" s="52">
        <v>41334</v>
      </c>
      <c r="J27" s="54">
        <v>41334</v>
      </c>
      <c r="K27" s="54">
        <v>41346</v>
      </c>
      <c r="L27" s="89"/>
      <c r="M27" s="89"/>
      <c r="N27" s="89">
        <v>0</v>
      </c>
      <c r="O27" s="89"/>
      <c r="P27" s="89">
        <v>0</v>
      </c>
      <c r="Q27" s="89">
        <f>+Q26-Table_FMPOLedgerAuthorized[[#This Row],[Federal Amount]]</f>
        <v>331222.75999999989</v>
      </c>
      <c r="R27" s="30"/>
      <c r="S27" s="7"/>
      <c r="Y27" s="1"/>
      <c r="Z27" s="1"/>
      <c r="AA27" s="1"/>
      <c r="AB27" s="1"/>
      <c r="AC27" s="1"/>
      <c r="AD27" s="1"/>
      <c r="AE27" s="1"/>
      <c r="AF27" s="1"/>
      <c r="AG27" s="1"/>
      <c r="BC27" s="1"/>
      <c r="BD27" s="1"/>
      <c r="BE27" s="1"/>
      <c r="BF27" s="1"/>
      <c r="BG27" s="1"/>
      <c r="BH27" s="1"/>
      <c r="BI27" s="1"/>
      <c r="BJ27" s="1"/>
      <c r="BK27" s="1"/>
      <c r="BL27" s="1"/>
      <c r="BM27" s="1"/>
      <c r="BN27" s="1"/>
      <c r="BO27" s="1"/>
      <c r="BP27" s="1"/>
      <c r="CG27" s="1"/>
      <c r="CH27" s="1"/>
      <c r="CI27" s="1"/>
      <c r="CJ27" s="1"/>
      <c r="CK27" s="1"/>
      <c r="CL27" s="1"/>
    </row>
    <row r="28" spans="1:90" x14ac:dyDescent="0.25">
      <c r="A28" s="99" t="s">
        <v>61</v>
      </c>
      <c r="B28" s="99"/>
      <c r="C28" s="99" t="s">
        <v>71</v>
      </c>
      <c r="D28" s="99" t="s">
        <v>59</v>
      </c>
      <c r="E28" s="100" t="s">
        <v>74</v>
      </c>
      <c r="F28" s="100" t="s">
        <v>172</v>
      </c>
      <c r="G28" s="100" t="s">
        <v>61</v>
      </c>
      <c r="H28" s="100" t="s">
        <v>12</v>
      </c>
      <c r="I28" s="101">
        <v>41533</v>
      </c>
      <c r="J28" s="102">
        <v>41533</v>
      </c>
      <c r="K28" s="102">
        <v>41536</v>
      </c>
      <c r="L28" s="103"/>
      <c r="M28" s="103"/>
      <c r="N28" s="103">
        <v>-10000</v>
      </c>
      <c r="O28" s="103"/>
      <c r="P28" s="103">
        <v>-10000</v>
      </c>
      <c r="Q28" s="89">
        <f>+Q27-Table_FMPOLedgerAuthorized[[#This Row],[Federal Amount]]</f>
        <v>341222.75999999989</v>
      </c>
      <c r="R28" s="30"/>
      <c r="S28" s="7"/>
      <c r="Y28" s="1"/>
      <c r="Z28" s="1"/>
      <c r="AA28" s="1"/>
      <c r="AB28" s="1"/>
      <c r="AC28" s="1"/>
      <c r="AD28" s="1"/>
      <c r="AE28" s="1"/>
      <c r="AF28" s="1"/>
      <c r="AG28" s="1"/>
      <c r="BC28" s="1"/>
      <c r="BD28" s="1"/>
      <c r="BE28" s="1"/>
      <c r="BF28" s="1"/>
      <c r="BG28" s="1"/>
      <c r="BH28" s="1"/>
      <c r="BI28" s="1"/>
      <c r="BJ28" s="1"/>
      <c r="BK28" s="1"/>
      <c r="BL28" s="1"/>
      <c r="BM28" s="1"/>
      <c r="BN28" s="1"/>
      <c r="BO28" s="1"/>
      <c r="BP28" s="1"/>
      <c r="CG28" s="1"/>
      <c r="CH28" s="1"/>
      <c r="CI28" s="1"/>
      <c r="CJ28" s="1"/>
      <c r="CK28" s="1"/>
      <c r="CL28" s="1"/>
    </row>
    <row r="29" spans="1:90" x14ac:dyDescent="0.25">
      <c r="A29" s="104" t="s">
        <v>61</v>
      </c>
      <c r="B29" s="104"/>
      <c r="C29" s="104" t="s">
        <v>71</v>
      </c>
      <c r="D29" s="104" t="s">
        <v>59</v>
      </c>
      <c r="E29" s="105" t="s">
        <v>74</v>
      </c>
      <c r="F29" s="105" t="s">
        <v>73</v>
      </c>
      <c r="G29" s="105" t="s">
        <v>61</v>
      </c>
      <c r="H29" s="105" t="s">
        <v>11</v>
      </c>
      <c r="I29" s="106">
        <v>41240</v>
      </c>
      <c r="J29" s="107">
        <v>41242</v>
      </c>
      <c r="K29" s="107">
        <v>41247</v>
      </c>
      <c r="L29" s="108"/>
      <c r="M29" s="108"/>
      <c r="N29" s="108">
        <v>95490</v>
      </c>
      <c r="O29" s="108"/>
      <c r="P29" s="108">
        <v>95490</v>
      </c>
      <c r="Q29" s="89">
        <f>+Q28-Table_FMPOLedgerAuthorized[[#This Row],[Federal Amount]]</f>
        <v>245732.75999999989</v>
      </c>
      <c r="R29" s="30"/>
      <c r="S29" s="7"/>
      <c r="Y29" s="1"/>
      <c r="Z29" s="1"/>
      <c r="AA29" s="1"/>
      <c r="AB29" s="1"/>
      <c r="AC29" s="1"/>
      <c r="AD29" s="1"/>
      <c r="AE29" s="1"/>
      <c r="AF29" s="1"/>
      <c r="AG29" s="1"/>
      <c r="BC29" s="1"/>
      <c r="BD29" s="1"/>
      <c r="BE29" s="1"/>
      <c r="BF29" s="1"/>
      <c r="BG29" s="1"/>
      <c r="BH29" s="1"/>
      <c r="BI29" s="1"/>
      <c r="BJ29" s="1"/>
      <c r="BK29" s="1"/>
      <c r="BL29" s="1"/>
      <c r="BM29" s="1"/>
      <c r="BN29" s="1"/>
      <c r="BO29" s="1"/>
      <c r="BP29" s="1"/>
      <c r="CG29" s="1"/>
      <c r="CH29" s="1"/>
      <c r="CI29" s="1"/>
      <c r="CJ29" s="1"/>
      <c r="CK29" s="1"/>
      <c r="CL29" s="1"/>
    </row>
    <row r="30" spans="1:90" x14ac:dyDescent="0.25">
      <c r="A30" s="104" t="s">
        <v>61</v>
      </c>
      <c r="B30" s="104"/>
      <c r="C30" s="104" t="s">
        <v>71</v>
      </c>
      <c r="D30" s="104" t="s">
        <v>167</v>
      </c>
      <c r="E30" s="105" t="s">
        <v>173</v>
      </c>
      <c r="F30" s="105" t="s">
        <v>174</v>
      </c>
      <c r="G30" s="105" t="s">
        <v>61</v>
      </c>
      <c r="H30" s="105" t="s">
        <v>11</v>
      </c>
      <c r="I30" s="106">
        <v>41533</v>
      </c>
      <c r="J30" s="107">
        <v>41533</v>
      </c>
      <c r="K30" s="107">
        <v>41536</v>
      </c>
      <c r="L30" s="108"/>
      <c r="M30" s="108"/>
      <c r="N30" s="108">
        <v>10000</v>
      </c>
      <c r="O30" s="108"/>
      <c r="P30" s="108">
        <v>10000</v>
      </c>
      <c r="Q30" s="89">
        <f>+Q29-Table_FMPOLedgerAuthorized[[#This Row],[Federal Amount]]</f>
        <v>235732.75999999989</v>
      </c>
      <c r="R30" s="30"/>
      <c r="S30" s="7"/>
      <c r="Y30" s="1"/>
      <c r="Z30" s="1"/>
      <c r="AA30" s="1"/>
      <c r="AB30" s="1"/>
      <c r="AC30" s="1"/>
      <c r="AD30" s="1"/>
      <c r="AE30" s="1"/>
      <c r="AF30" s="1"/>
      <c r="AG30" s="1"/>
      <c r="BC30" s="1"/>
      <c r="BD30" s="1"/>
      <c r="BE30" s="1"/>
      <c r="BF30" s="1"/>
      <c r="BG30" s="1"/>
      <c r="BH30" s="1"/>
      <c r="BI30" s="1"/>
      <c r="BJ30" s="1"/>
      <c r="BK30" s="1"/>
      <c r="BL30" s="1"/>
      <c r="BM30" s="1"/>
      <c r="BN30" s="1"/>
      <c r="BO30" s="1"/>
      <c r="BP30" s="1"/>
      <c r="CG30" s="1"/>
      <c r="CH30" s="1"/>
      <c r="CI30" s="1"/>
      <c r="CJ30" s="1"/>
      <c r="CK30" s="1"/>
      <c r="CL30" s="1"/>
    </row>
    <row r="31" spans="1:90" ht="30" x14ac:dyDescent="0.25">
      <c r="A31" s="104" t="s">
        <v>61</v>
      </c>
      <c r="B31" s="104"/>
      <c r="C31" s="104" t="s">
        <v>150</v>
      </c>
      <c r="D31" s="104" t="s">
        <v>151</v>
      </c>
      <c r="E31" s="105" t="s">
        <v>152</v>
      </c>
      <c r="F31" s="105" t="s">
        <v>153</v>
      </c>
      <c r="G31" s="105" t="s">
        <v>145</v>
      </c>
      <c r="H31" s="105" t="s">
        <v>12</v>
      </c>
      <c r="I31" s="106">
        <v>41501</v>
      </c>
      <c r="J31" s="107">
        <v>41516</v>
      </c>
      <c r="K31" s="107">
        <v>41522</v>
      </c>
      <c r="L31" s="108">
        <v>59297.760000000002</v>
      </c>
      <c r="M31" s="108"/>
      <c r="N31" s="108"/>
      <c r="O31" s="108"/>
      <c r="P31" s="108">
        <v>59297.760000000002</v>
      </c>
      <c r="Q31" s="89">
        <f>+Q30-Table_FMPOLedgerAuthorized[[#This Row],[Federal Amount]]</f>
        <v>176434.99999999988</v>
      </c>
      <c r="R31" s="30"/>
      <c r="S31" s="7"/>
      <c r="Y31" s="1"/>
      <c r="Z31" s="1"/>
      <c r="AA31" s="1"/>
      <c r="AB31" s="1"/>
      <c r="AC31" s="1"/>
      <c r="AD31" s="1"/>
      <c r="AE31" s="1"/>
      <c r="AF31" s="1"/>
      <c r="AG31" s="1"/>
      <c r="BC31" s="1"/>
      <c r="BD31" s="1"/>
      <c r="BE31" s="1"/>
      <c r="BF31" s="1"/>
      <c r="BG31" s="1"/>
      <c r="BH31" s="1"/>
      <c r="BI31" s="1"/>
      <c r="BJ31" s="1"/>
      <c r="BK31" s="1"/>
      <c r="BL31" s="1"/>
      <c r="BM31" s="1"/>
      <c r="BN31" s="1"/>
      <c r="BO31" s="1"/>
      <c r="BP31" s="1"/>
      <c r="CG31" s="1"/>
      <c r="CH31" s="1"/>
      <c r="CI31" s="1"/>
      <c r="CJ31" s="1"/>
      <c r="CK31" s="1"/>
      <c r="CL31" s="1"/>
    </row>
    <row r="32" spans="1:90" ht="30" x14ac:dyDescent="0.25">
      <c r="A32" s="104" t="s">
        <v>61</v>
      </c>
      <c r="B32" s="104"/>
      <c r="C32" s="104" t="s">
        <v>150</v>
      </c>
      <c r="D32" s="104" t="s">
        <v>151</v>
      </c>
      <c r="E32" s="105" t="s">
        <v>152</v>
      </c>
      <c r="F32" s="105" t="s">
        <v>153</v>
      </c>
      <c r="G32" s="105" t="s">
        <v>145</v>
      </c>
      <c r="H32" s="105" t="s">
        <v>12</v>
      </c>
      <c r="I32" s="106">
        <v>41528</v>
      </c>
      <c r="J32" s="107">
        <v>41529</v>
      </c>
      <c r="K32" s="107">
        <v>41530</v>
      </c>
      <c r="L32" s="108">
        <v>-3491.76</v>
      </c>
      <c r="M32" s="108"/>
      <c r="N32" s="108"/>
      <c r="O32" s="108"/>
      <c r="P32" s="108">
        <v>-3491.76</v>
      </c>
      <c r="Q32" s="89">
        <f>+Q31-Table_FMPOLedgerAuthorized[[#This Row],[Federal Amount]]</f>
        <v>179926.75999999989</v>
      </c>
      <c r="R32" s="30"/>
      <c r="S32" s="7"/>
      <c r="Y32" s="1"/>
      <c r="Z32" s="1"/>
      <c r="AA32" s="1"/>
      <c r="AB32" s="1"/>
      <c r="AC32" s="1"/>
      <c r="AD32" s="1"/>
      <c r="AE32" s="1"/>
      <c r="AF32" s="1"/>
      <c r="AG32" s="1"/>
      <c r="BC32" s="1"/>
      <c r="BD32" s="1"/>
      <c r="BE32" s="1"/>
      <c r="BF32" s="1"/>
      <c r="BG32" s="1"/>
      <c r="BH32" s="1"/>
      <c r="BI32" s="1"/>
      <c r="BJ32" s="1"/>
      <c r="BK32" s="1"/>
      <c r="BL32" s="1"/>
      <c r="BM32" s="1"/>
      <c r="BN32" s="1"/>
      <c r="BO32" s="1"/>
      <c r="BP32" s="1"/>
      <c r="CG32" s="1"/>
      <c r="CH32" s="1"/>
      <c r="CI32" s="1"/>
      <c r="CJ32" s="1"/>
      <c r="CK32" s="1"/>
      <c r="CL32" s="1"/>
    </row>
    <row r="33" spans="1:90" ht="30" x14ac:dyDescent="0.25">
      <c r="A33" s="104" t="s">
        <v>61</v>
      </c>
      <c r="B33" s="104"/>
      <c r="C33" s="104" t="s">
        <v>141</v>
      </c>
      <c r="D33" s="104" t="s">
        <v>142</v>
      </c>
      <c r="E33" s="105" t="s">
        <v>143</v>
      </c>
      <c r="F33" s="105" t="s">
        <v>144</v>
      </c>
      <c r="G33" s="105" t="s">
        <v>145</v>
      </c>
      <c r="H33" s="105" t="s">
        <v>11</v>
      </c>
      <c r="I33" s="106">
        <v>41450</v>
      </c>
      <c r="J33" s="107">
        <v>41451</v>
      </c>
      <c r="K33" s="107">
        <v>41452</v>
      </c>
      <c r="L33" s="108">
        <v>42435</v>
      </c>
      <c r="M33" s="108"/>
      <c r="N33" s="108"/>
      <c r="O33" s="108"/>
      <c r="P33" s="108">
        <v>42435</v>
      </c>
      <c r="Q33" s="89">
        <f>+Q32-Table_FMPOLedgerAuthorized[[#This Row],[Federal Amount]]</f>
        <v>137491.75999999989</v>
      </c>
      <c r="R33" s="30"/>
      <c r="S33" s="7"/>
      <c r="Y33" s="1"/>
      <c r="Z33" s="1"/>
      <c r="AA33" s="1"/>
      <c r="AB33" s="1"/>
      <c r="AC33" s="1"/>
      <c r="AD33" s="1"/>
      <c r="AE33" s="1"/>
      <c r="AF33" s="1"/>
      <c r="AG33" s="1"/>
      <c r="BC33" s="1"/>
      <c r="BD33" s="1"/>
      <c r="BE33" s="1"/>
      <c r="BF33" s="1"/>
      <c r="BG33" s="1"/>
      <c r="BH33" s="1"/>
      <c r="BI33" s="1"/>
      <c r="BJ33" s="1"/>
      <c r="BK33" s="1"/>
      <c r="BL33" s="1"/>
      <c r="BM33" s="1"/>
      <c r="BN33" s="1"/>
      <c r="BO33" s="1"/>
      <c r="BP33" s="1"/>
      <c r="CG33" s="1"/>
      <c r="CH33" s="1"/>
      <c r="CI33" s="1"/>
      <c r="CJ33" s="1"/>
      <c r="CK33" s="1"/>
      <c r="CL33" s="1"/>
    </row>
    <row r="34" spans="1:90" x14ac:dyDescent="0.25">
      <c r="A34" s="104" t="s">
        <v>61</v>
      </c>
      <c r="B34" s="104"/>
      <c r="C34" s="104" t="s">
        <v>154</v>
      </c>
      <c r="D34" s="104" t="s">
        <v>155</v>
      </c>
      <c r="E34" s="105" t="s">
        <v>156</v>
      </c>
      <c r="F34" s="105" t="s">
        <v>157</v>
      </c>
      <c r="G34" s="105" t="s">
        <v>61</v>
      </c>
      <c r="H34" s="105" t="s">
        <v>158</v>
      </c>
      <c r="I34" s="106">
        <v>41500</v>
      </c>
      <c r="J34" s="107">
        <v>41500</v>
      </c>
      <c r="K34" s="107">
        <v>41508</v>
      </c>
      <c r="L34" s="108"/>
      <c r="M34" s="108"/>
      <c r="N34" s="108"/>
      <c r="O34" s="108">
        <v>124000</v>
      </c>
      <c r="P34" s="108">
        <v>124000</v>
      </c>
      <c r="Q34" s="89">
        <f>+Q33-Table_FMPOLedgerAuthorized[[#This Row],[Federal Amount]]</f>
        <v>13491.759999999893</v>
      </c>
      <c r="R34" s="30"/>
      <c r="S34" s="7"/>
      <c r="Y34" s="1"/>
      <c r="Z34" s="1"/>
      <c r="AA34" s="1"/>
      <c r="AB34" s="1"/>
      <c r="AC34" s="1"/>
      <c r="AD34" s="1"/>
      <c r="AE34" s="1"/>
      <c r="AF34" s="1"/>
      <c r="AG34" s="1"/>
      <c r="BC34" s="1"/>
      <c r="BD34" s="1"/>
      <c r="BE34" s="1"/>
      <c r="BF34" s="1"/>
      <c r="BG34" s="1"/>
      <c r="BH34" s="1"/>
      <c r="BI34" s="1"/>
      <c r="BJ34" s="1"/>
      <c r="BK34" s="1"/>
      <c r="BL34" s="1"/>
      <c r="BM34" s="1"/>
      <c r="BN34" s="1"/>
      <c r="BO34" s="1"/>
      <c r="BP34" s="1"/>
      <c r="CG34" s="1"/>
      <c r="CH34" s="1"/>
      <c r="CI34" s="1"/>
      <c r="CJ34" s="1"/>
      <c r="CK34" s="1"/>
      <c r="CL34" s="1"/>
    </row>
    <row r="35" spans="1:90" x14ac:dyDescent="0.25">
      <c r="A35" s="104" t="s">
        <v>61</v>
      </c>
      <c r="B35" s="104" t="s">
        <v>88</v>
      </c>
      <c r="C35" s="104" t="s">
        <v>71</v>
      </c>
      <c r="D35" s="104" t="s">
        <v>59</v>
      </c>
      <c r="E35" s="105" t="s">
        <v>74</v>
      </c>
      <c r="F35" s="105" t="s">
        <v>89</v>
      </c>
      <c r="G35" s="105" t="s">
        <v>61</v>
      </c>
      <c r="H35" s="105" t="s">
        <v>12</v>
      </c>
      <c r="I35" s="106">
        <v>41417</v>
      </c>
      <c r="J35" s="107">
        <v>41432</v>
      </c>
      <c r="K35" s="107">
        <v>41443</v>
      </c>
      <c r="L35" s="108"/>
      <c r="M35" s="108"/>
      <c r="N35" s="108">
        <v>10000</v>
      </c>
      <c r="O35" s="108"/>
      <c r="P35" s="108">
        <v>10000</v>
      </c>
      <c r="Q35" s="89">
        <f>+Q34-Table_FMPOLedgerAuthorized[[#This Row],[Federal Amount]]</f>
        <v>3491.7599999998929</v>
      </c>
      <c r="R35" s="30"/>
      <c r="S35" s="7"/>
      <c r="Y35" s="1"/>
      <c r="Z35" s="1"/>
      <c r="AA35" s="1"/>
      <c r="AB35" s="1"/>
      <c r="AC35" s="1"/>
      <c r="AD35" s="1"/>
      <c r="AE35" s="1"/>
      <c r="AF35" s="1"/>
      <c r="AG35" s="1"/>
      <c r="BC35" s="1"/>
      <c r="BD35" s="1"/>
      <c r="BE35" s="1"/>
      <c r="BF35" s="1"/>
      <c r="BG35" s="1"/>
      <c r="BH35" s="1"/>
      <c r="BI35" s="1"/>
      <c r="BJ35" s="1"/>
      <c r="BK35" s="1"/>
      <c r="BL35" s="1"/>
      <c r="BM35" s="1"/>
      <c r="BN35" s="1"/>
      <c r="BO35" s="1"/>
      <c r="BP35" s="1"/>
      <c r="CG35" s="1"/>
      <c r="CH35" s="1"/>
      <c r="CI35" s="1"/>
      <c r="CJ35" s="1"/>
      <c r="CK35" s="1"/>
      <c r="CL35" s="1"/>
    </row>
    <row r="36" spans="1:90" x14ac:dyDescent="0.25">
      <c r="A36" s="104" t="s">
        <v>61</v>
      </c>
      <c r="B36" s="104" t="s">
        <v>175</v>
      </c>
      <c r="C36" s="104" t="s">
        <v>176</v>
      </c>
      <c r="D36" s="104" t="s">
        <v>138</v>
      </c>
      <c r="E36" s="105" t="s">
        <v>177</v>
      </c>
      <c r="F36" s="105" t="s">
        <v>178</v>
      </c>
      <c r="G36" s="105" t="s">
        <v>61</v>
      </c>
      <c r="H36" s="105" t="s">
        <v>40</v>
      </c>
      <c r="I36" s="106">
        <v>41548</v>
      </c>
      <c r="J36" s="107">
        <v>41548</v>
      </c>
      <c r="K36" s="107">
        <v>41548</v>
      </c>
      <c r="L36" s="108">
        <v>0</v>
      </c>
      <c r="M36" s="108">
        <v>0</v>
      </c>
      <c r="N36" s="108">
        <v>0</v>
      </c>
      <c r="O36" s="108">
        <v>0</v>
      </c>
      <c r="P36" s="108">
        <v>0</v>
      </c>
      <c r="Q36" s="89">
        <f>+Q35-Table_FMPOLedgerAuthorized[[#This Row],[Federal Amount]]</f>
        <v>3491.7599999998929</v>
      </c>
      <c r="R36" s="30" t="s">
        <v>135</v>
      </c>
      <c r="S36" s="7"/>
      <c r="Y36" s="1"/>
      <c r="Z36" s="1"/>
      <c r="AA36" s="1"/>
      <c r="AB36" s="1"/>
      <c r="AC36" s="1"/>
      <c r="AD36" s="1"/>
      <c r="AE36" s="1"/>
      <c r="AF36" s="1"/>
      <c r="AG36" s="1"/>
      <c r="BC36" s="1"/>
      <c r="BD36" s="1"/>
      <c r="BE36" s="1"/>
      <c r="BF36" s="1"/>
      <c r="BG36" s="1"/>
      <c r="BH36" s="1"/>
      <c r="BI36" s="1"/>
      <c r="BJ36" s="1"/>
      <c r="BK36" s="1"/>
      <c r="BL36" s="1"/>
      <c r="BM36" s="1"/>
      <c r="BN36" s="1"/>
      <c r="BO36" s="1"/>
      <c r="BP36" s="1"/>
      <c r="CG36" s="1"/>
      <c r="CH36" s="1"/>
      <c r="CI36" s="1"/>
      <c r="CJ36" s="1"/>
      <c r="CK36" s="1"/>
      <c r="CL36" s="1"/>
    </row>
    <row r="37" spans="1:90" s="9" customFormat="1" x14ac:dyDescent="0.25">
      <c r="I37" s="14"/>
      <c r="J37" s="14"/>
      <c r="K37" s="23" t="s">
        <v>18</v>
      </c>
      <c r="L37" s="90">
        <f>SUBTOTAL(109,Table_FMPOLedgerAuthorized[HSIP])</f>
        <v>98241</v>
      </c>
      <c r="M37" s="90">
        <f>SUBTOTAL(109,Table_FMPOLedgerAuthorized[PL])</f>
        <v>104191</v>
      </c>
      <c r="N37" s="90">
        <f>SUBTOTAL(109,Table_FMPOLedgerAuthorized[SPR])</f>
        <v>105490</v>
      </c>
      <c r="O37" s="90">
        <f>SUBTOTAL(109,Table_FMPOLedgerAuthorized[STP other])</f>
        <v>529000</v>
      </c>
      <c r="P37" s="90">
        <f>SUBTOTAL(109,Table_FMPOLedgerAuthorized[Federal Amount])</f>
        <v>836922</v>
      </c>
      <c r="Q37" s="4"/>
      <c r="Y37" s="14"/>
      <c r="Z37" s="14"/>
      <c r="AA37" s="14"/>
      <c r="AB37" s="4"/>
      <c r="AC37" s="4"/>
      <c r="AD37" s="4"/>
      <c r="AE37" s="4"/>
      <c r="AF37" s="4"/>
      <c r="AG37" s="4"/>
      <c r="BC37" s="14"/>
      <c r="BD37" s="14"/>
      <c r="BE37" s="14"/>
      <c r="BF37" s="4"/>
      <c r="BG37" s="4"/>
      <c r="BH37" s="4"/>
      <c r="BI37" s="4"/>
      <c r="BJ37" s="4"/>
      <c r="BK37" s="14"/>
      <c r="BL37" s="4"/>
      <c r="BM37" s="4"/>
      <c r="BN37" s="4"/>
      <c r="BO37" s="4"/>
      <c r="BP37" s="4"/>
    </row>
    <row r="38" spans="1:90" s="9" customFormat="1" x14ac:dyDescent="0.25">
      <c r="I38" s="14"/>
      <c r="J38" s="14"/>
      <c r="K38" s="23" t="s">
        <v>53</v>
      </c>
      <c r="L38" s="91">
        <f>+L12-L37</f>
        <v>75855.109999999986</v>
      </c>
      <c r="M38" s="91">
        <f t="shared" ref="M38:P38" si="2">+M12-M37</f>
        <v>6650</v>
      </c>
      <c r="N38" s="91">
        <f t="shared" si="2"/>
        <v>0</v>
      </c>
      <c r="O38" s="91">
        <f t="shared" si="2"/>
        <v>0</v>
      </c>
      <c r="P38" s="91">
        <f t="shared" si="2"/>
        <v>82505.109999999986</v>
      </c>
      <c r="Q38" s="4"/>
      <c r="Y38" s="14"/>
      <c r="Z38" s="14"/>
      <c r="AA38" s="14"/>
      <c r="AB38" s="4"/>
      <c r="AC38" s="4"/>
      <c r="AD38" s="4"/>
      <c r="AE38" s="4"/>
      <c r="AF38" s="4"/>
      <c r="AG38" s="4"/>
      <c r="BC38" s="14"/>
      <c r="BD38" s="14"/>
      <c r="BE38" s="14"/>
      <c r="BF38" s="4"/>
      <c r="BG38" s="4"/>
      <c r="BH38" s="4"/>
      <c r="BI38" s="4"/>
      <c r="BJ38" s="4"/>
      <c r="BK38" s="14"/>
      <c r="BL38" s="4"/>
      <c r="BM38" s="4"/>
      <c r="BN38" s="4"/>
      <c r="BO38" s="4"/>
      <c r="BP38" s="4"/>
    </row>
    <row r="39" spans="1:90" s="9" customFormat="1" ht="15.75" x14ac:dyDescent="0.25">
      <c r="A39" s="115" t="s">
        <v>55</v>
      </c>
      <c r="B39" s="115"/>
      <c r="C39" s="115"/>
      <c r="D39" s="115"/>
      <c r="I39" s="14"/>
      <c r="J39" s="14"/>
      <c r="K39" s="14"/>
      <c r="L39" s="4"/>
      <c r="M39" s="4"/>
      <c r="N39" s="4"/>
      <c r="O39" s="4"/>
      <c r="P39" s="4"/>
      <c r="Q39" s="4"/>
      <c r="Y39" s="14"/>
      <c r="Z39" s="14"/>
      <c r="AA39" s="14"/>
      <c r="AB39" s="4"/>
      <c r="AC39" s="4"/>
      <c r="AD39" s="4"/>
      <c r="AE39" s="4"/>
      <c r="AF39" s="4"/>
      <c r="AG39" s="4"/>
      <c r="BC39" s="14"/>
      <c r="BD39" s="14"/>
      <c r="BE39" s="14"/>
      <c r="BF39" s="4"/>
      <c r="BG39" s="4"/>
      <c r="BH39" s="4"/>
      <c r="BI39" s="4"/>
      <c r="BJ39" s="4"/>
      <c r="BK39" s="14"/>
      <c r="BL39" s="4"/>
      <c r="BM39" s="4"/>
      <c r="BN39" s="4"/>
      <c r="BO39" s="4"/>
      <c r="BP39" s="4"/>
    </row>
    <row r="40" spans="1:90" s="9" customFormat="1" x14ac:dyDescent="0.25">
      <c r="I40" s="14"/>
      <c r="J40" s="14"/>
      <c r="K40" s="14"/>
      <c r="L40" s="4"/>
      <c r="M40" s="4"/>
      <c r="N40" s="4"/>
      <c r="O40" s="4"/>
      <c r="P40" s="4"/>
      <c r="Q40" s="4"/>
      <c r="Y40" s="14"/>
      <c r="Z40" s="14"/>
      <c r="AA40" s="14"/>
      <c r="AB40" s="4"/>
      <c r="AC40" s="4"/>
      <c r="AD40" s="4"/>
      <c r="AE40" s="4"/>
      <c r="AF40" s="4"/>
      <c r="AG40" s="4"/>
      <c r="BC40" s="14"/>
      <c r="BD40" s="14"/>
      <c r="BE40" s="14"/>
      <c r="BF40" s="4"/>
      <c r="BG40" s="4"/>
      <c r="BH40" s="4"/>
      <c r="BI40" s="4"/>
      <c r="BJ40" s="4"/>
      <c r="BK40" s="14"/>
      <c r="BL40" s="4"/>
      <c r="BM40" s="4"/>
      <c r="BN40" s="4"/>
      <c r="BO40" s="4"/>
      <c r="BP40" s="4"/>
    </row>
    <row r="41" spans="1:90" s="27" customFormat="1" x14ac:dyDescent="0.25">
      <c r="A41" s="24" t="s">
        <v>24</v>
      </c>
      <c r="B41" s="25" t="s">
        <v>0</v>
      </c>
      <c r="C41" s="25" t="s">
        <v>1</v>
      </c>
      <c r="D41" s="25" t="s">
        <v>25</v>
      </c>
      <c r="E41" s="25" t="s">
        <v>23</v>
      </c>
      <c r="F41" s="25" t="s">
        <v>2</v>
      </c>
      <c r="G41" s="25" t="s">
        <v>3</v>
      </c>
      <c r="H41" s="25" t="s">
        <v>75</v>
      </c>
      <c r="I41" s="26" t="s">
        <v>4</v>
      </c>
      <c r="J41" s="26" t="s">
        <v>5</v>
      </c>
      <c r="K41" s="26" t="s">
        <v>6</v>
      </c>
      <c r="L41" s="92" t="s">
        <v>8</v>
      </c>
      <c r="M41" s="92" t="s">
        <v>58</v>
      </c>
      <c r="N41" s="92" t="s">
        <v>9</v>
      </c>
      <c r="O41" s="92" t="s">
        <v>10</v>
      </c>
      <c r="P41" s="92" t="s">
        <v>7</v>
      </c>
      <c r="Q41" s="93" t="s">
        <v>83</v>
      </c>
      <c r="Z41" s="28"/>
      <c r="AA41" s="28"/>
      <c r="AB41" s="28"/>
      <c r="AC41" s="29"/>
      <c r="AD41" s="29"/>
      <c r="AE41" s="29"/>
      <c r="AF41" s="29"/>
      <c r="AG41" s="29"/>
      <c r="AH41" s="29"/>
      <c r="BD41" s="28"/>
      <c r="BE41" s="28"/>
      <c r="BF41" s="28"/>
      <c r="BG41" s="29"/>
      <c r="BH41" s="29"/>
      <c r="BI41" s="29"/>
      <c r="BJ41" s="29"/>
      <c r="BK41" s="29"/>
      <c r="BL41" s="28"/>
      <c r="BM41" s="29"/>
      <c r="BN41" s="29"/>
      <c r="BO41" s="29"/>
      <c r="BP41" s="29"/>
      <c r="BQ41" s="29"/>
    </row>
    <row r="42" spans="1:90" s="9" customFormat="1" x14ac:dyDescent="0.25">
      <c r="A42" s="31" t="s">
        <v>61</v>
      </c>
      <c r="B42" s="32" t="s">
        <v>175</v>
      </c>
      <c r="C42" s="32" t="s">
        <v>176</v>
      </c>
      <c r="D42" s="32" t="s">
        <v>138</v>
      </c>
      <c r="E42" s="32" t="s">
        <v>177</v>
      </c>
      <c r="F42" s="32" t="s">
        <v>178</v>
      </c>
      <c r="G42" s="32" t="s">
        <v>61</v>
      </c>
      <c r="H42" s="32" t="s">
        <v>40</v>
      </c>
      <c r="I42" s="33">
        <v>41548</v>
      </c>
      <c r="J42" s="33">
        <v>41548</v>
      </c>
      <c r="K42" s="33"/>
      <c r="L42" s="94">
        <v>0</v>
      </c>
      <c r="M42" s="94">
        <v>0</v>
      </c>
      <c r="N42" s="94">
        <v>0</v>
      </c>
      <c r="O42" s="94">
        <v>0</v>
      </c>
      <c r="P42" s="94">
        <v>0</v>
      </c>
      <c r="Q42" s="94">
        <f>+Q36-Table_FMPO_Ledger_Not_Authorized[[#This Row],[Federal Amount]]</f>
        <v>3491.7599999998929</v>
      </c>
      <c r="R42" s="30" t="s">
        <v>135</v>
      </c>
      <c r="Z42" s="14"/>
      <c r="AA42" s="14"/>
      <c r="AB42" s="14"/>
      <c r="AC42" s="4"/>
      <c r="AD42" s="4"/>
      <c r="AE42" s="4"/>
      <c r="AF42" s="4"/>
      <c r="AG42" s="4"/>
      <c r="AH42" s="4"/>
      <c r="BD42" s="14"/>
      <c r="BE42" s="14"/>
      <c r="BF42" s="14"/>
      <c r="BG42" s="4"/>
      <c r="BH42" s="4"/>
      <c r="BI42" s="4"/>
      <c r="BJ42" s="4"/>
      <c r="BK42" s="4"/>
      <c r="BL42" s="14"/>
      <c r="BM42" s="4"/>
      <c r="BN42" s="4"/>
      <c r="BO42" s="4"/>
      <c r="BP42" s="4"/>
      <c r="BQ42" s="4"/>
    </row>
    <row r="43" spans="1:90" s="9" customFormat="1" x14ac:dyDescent="0.25">
      <c r="A43" s="21"/>
      <c r="B43" s="21"/>
      <c r="C43" s="21"/>
      <c r="D43" s="21"/>
      <c r="E43" s="21"/>
      <c r="F43" s="21"/>
      <c r="G43" s="21"/>
      <c r="H43" s="21"/>
      <c r="I43" s="22"/>
      <c r="J43" s="22"/>
      <c r="K43" s="60" t="s">
        <v>18</v>
      </c>
      <c r="L43" s="95">
        <f>SUBTOTAL(109,Table_FMPO_Ledger_Not_Authorized[HSIP])</f>
        <v>0</v>
      </c>
      <c r="M43" s="95">
        <f>SUBTOTAL(109,Table_FMPO_Ledger_Not_Authorized[PL])</f>
        <v>0</v>
      </c>
      <c r="N43" s="95">
        <f>SUBTOTAL(109,Table_FMPO_Ledger_Not_Authorized[SPR])</f>
        <v>0</v>
      </c>
      <c r="O43" s="95">
        <f>SUBTOTAL(109,Table_FMPO_Ledger_Not_Authorized[STP other])</f>
        <v>0</v>
      </c>
      <c r="P43" s="95">
        <f>SUBTOTAL(109,Table_FMPO_Ledger_Not_Authorized[Federal Amount])</f>
        <v>0</v>
      </c>
      <c r="Q43" s="96"/>
      <c r="Y43" s="14"/>
      <c r="Z43" s="14"/>
      <c r="AA43" s="14"/>
      <c r="AB43" s="4"/>
      <c r="AC43" s="4"/>
      <c r="AD43" s="4"/>
      <c r="AE43" s="4"/>
      <c r="AF43" s="4"/>
      <c r="AG43" s="4"/>
      <c r="BC43" s="14"/>
      <c r="BD43" s="14"/>
      <c r="BE43" s="14"/>
      <c r="BF43" s="4"/>
      <c r="BG43" s="4"/>
      <c r="BH43" s="4"/>
      <c r="BI43" s="4"/>
      <c r="BJ43" s="4"/>
      <c r="BK43" s="14"/>
      <c r="BL43" s="4"/>
      <c r="BM43" s="4"/>
      <c r="BN43" s="4"/>
      <c r="BO43" s="4"/>
      <c r="BP43" s="4"/>
    </row>
    <row r="44" spans="1:90" s="9" customFormat="1" x14ac:dyDescent="0.25">
      <c r="I44" s="14"/>
      <c r="J44" s="14"/>
      <c r="K44" s="59" t="s">
        <v>181</v>
      </c>
      <c r="L44" s="94">
        <f>+L38-L43</f>
        <v>75855.109999999986</v>
      </c>
      <c r="M44" s="94">
        <f>+M38-M43</f>
        <v>6650</v>
      </c>
      <c r="N44" s="94">
        <f>+N38-N43</f>
        <v>0</v>
      </c>
      <c r="O44" s="94">
        <f>+O38-O43</f>
        <v>0</v>
      </c>
      <c r="P44" s="94">
        <f>+P38-P43</f>
        <v>82505.109999999986</v>
      </c>
      <c r="Q44" s="94">
        <f>+Table_FMPO_Ledger_Not_Authorized[Projected Declining OA]</f>
        <v>3491.7599999998929</v>
      </c>
      <c r="Y44" s="14"/>
      <c r="Z44" s="14"/>
      <c r="AA44" s="14"/>
      <c r="AB44" s="4"/>
      <c r="AC44" s="4"/>
      <c r="AD44" s="4"/>
      <c r="AE44" s="4"/>
      <c r="AF44" s="4"/>
      <c r="AG44" s="4"/>
      <c r="BC44" s="14"/>
      <c r="BD44" s="14"/>
      <c r="BE44" s="14"/>
      <c r="BF44" s="4"/>
      <c r="BG44" s="4"/>
      <c r="BH44" s="4"/>
      <c r="BI44" s="4"/>
      <c r="BJ44" s="4"/>
      <c r="BK44" s="14"/>
      <c r="BL44" s="4"/>
      <c r="BM44" s="4"/>
      <c r="BN44" s="4"/>
      <c r="BO44" s="4"/>
      <c r="BP44" s="4"/>
    </row>
    <row r="45" spans="1:90" customFormat="1" x14ac:dyDescent="0.25"/>
    <row r="46" spans="1:90" customFormat="1" ht="15.75" thickBot="1" x14ac:dyDescent="0.3"/>
    <row r="47" spans="1:90" customFormat="1" x14ac:dyDescent="0.25">
      <c r="A47" s="97" t="s">
        <v>182</v>
      </c>
      <c r="L47" s="111" t="s">
        <v>20</v>
      </c>
      <c r="M47" s="112"/>
      <c r="N47" s="112"/>
      <c r="O47" s="112"/>
      <c r="P47" s="113"/>
      <c r="Q47" s="131" t="s">
        <v>29</v>
      </c>
    </row>
    <row r="48" spans="1:90" customFormat="1" x14ac:dyDescent="0.25">
      <c r="L48" s="61" t="s">
        <v>86</v>
      </c>
      <c r="M48" s="62" t="s">
        <v>58</v>
      </c>
      <c r="N48" s="62" t="s">
        <v>9</v>
      </c>
      <c r="O48" s="62" t="s">
        <v>10</v>
      </c>
      <c r="P48" s="63" t="s">
        <v>18</v>
      </c>
      <c r="Q48" s="132"/>
    </row>
    <row r="49" spans="1:68" s="9" customFormat="1" x14ac:dyDescent="0.25">
      <c r="I49" s="14"/>
      <c r="J49" s="14"/>
      <c r="K49" s="98" t="s">
        <v>183</v>
      </c>
      <c r="L49" s="94">
        <f>-L44</f>
        <v>-75855.109999999986</v>
      </c>
      <c r="M49" s="94">
        <f>-M44</f>
        <v>-6650</v>
      </c>
      <c r="N49" s="94">
        <f>-N44</f>
        <v>0</v>
      </c>
      <c r="O49" s="94">
        <f>-O44</f>
        <v>0</v>
      </c>
      <c r="P49" s="94">
        <f>+SUM(L49:O49)</f>
        <v>-82505.109999999986</v>
      </c>
      <c r="Q49" s="94">
        <v>-3491.76</v>
      </c>
      <c r="R49" s="30"/>
      <c r="Y49" s="14"/>
      <c r="Z49" s="14"/>
      <c r="AA49" s="14"/>
      <c r="AB49" s="4"/>
      <c r="AC49" s="4"/>
      <c r="AD49" s="4"/>
      <c r="AE49" s="4"/>
      <c r="AF49" s="4"/>
      <c r="AG49" s="4"/>
      <c r="BC49" s="14"/>
      <c r="BD49" s="14"/>
      <c r="BE49" s="14"/>
      <c r="BF49" s="4"/>
      <c r="BG49" s="4"/>
      <c r="BH49" s="4"/>
      <c r="BI49" s="4"/>
      <c r="BJ49" s="4"/>
      <c r="BK49" s="14"/>
      <c r="BL49" s="4"/>
      <c r="BM49" s="4"/>
      <c r="BN49" s="4"/>
      <c r="BO49" s="4"/>
      <c r="BP49" s="4"/>
    </row>
    <row r="50" spans="1:68" s="9" customFormat="1" x14ac:dyDescent="0.25">
      <c r="I50" s="14"/>
      <c r="J50" s="14"/>
      <c r="K50" s="59" t="s">
        <v>184</v>
      </c>
      <c r="L50" s="94">
        <f>+L49+L44</f>
        <v>0</v>
      </c>
      <c r="M50" s="94">
        <f>+M49+M44</f>
        <v>0</v>
      </c>
      <c r="N50" s="94">
        <f>+N49+N44</f>
        <v>0</v>
      </c>
      <c r="O50" s="94">
        <f>+O49+O44</f>
        <v>0</v>
      </c>
      <c r="P50" s="94">
        <f>+P49+P44</f>
        <v>0</v>
      </c>
      <c r="Q50" s="94">
        <v>0</v>
      </c>
      <c r="Y50" s="14"/>
      <c r="Z50" s="14"/>
      <c r="AA50" s="14"/>
      <c r="AB50" s="4"/>
      <c r="AC50" s="4"/>
      <c r="AD50" s="4"/>
      <c r="AE50" s="4"/>
      <c r="AF50" s="4"/>
      <c r="AG50" s="4"/>
      <c r="BC50" s="14"/>
      <c r="BD50" s="14"/>
      <c r="BE50" s="14"/>
      <c r="BF50" s="4"/>
      <c r="BG50" s="4"/>
      <c r="BH50" s="4"/>
      <c r="BI50" s="4"/>
      <c r="BJ50" s="4"/>
      <c r="BK50" s="14"/>
      <c r="BL50" s="4"/>
      <c r="BM50" s="4"/>
      <c r="BN50" s="4"/>
      <c r="BO50" s="4"/>
      <c r="BP50" s="4"/>
    </row>
    <row r="51" spans="1:68" s="9" customFormat="1" x14ac:dyDescent="0.25">
      <c r="I51" s="14"/>
      <c r="J51" s="14"/>
      <c r="K51" s="14"/>
      <c r="L51" s="4"/>
      <c r="M51" s="4"/>
      <c r="N51" s="4"/>
      <c r="O51" s="4"/>
      <c r="P51" s="4"/>
      <c r="Q51" s="4"/>
      <c r="Y51" s="14"/>
      <c r="Z51" s="14"/>
      <c r="AA51" s="14"/>
      <c r="AB51" s="4"/>
      <c r="AC51" s="4"/>
      <c r="AD51" s="4"/>
      <c r="AE51" s="4"/>
      <c r="AF51" s="4"/>
      <c r="AG51" s="4"/>
      <c r="BC51" s="14"/>
      <c r="BD51" s="14"/>
      <c r="BE51" s="14"/>
      <c r="BF51" s="4"/>
      <c r="BG51" s="4"/>
      <c r="BH51" s="4"/>
      <c r="BI51" s="4"/>
      <c r="BJ51" s="4"/>
      <c r="BK51" s="14"/>
      <c r="BL51" s="4"/>
      <c r="BM51" s="4"/>
      <c r="BN51" s="4"/>
      <c r="BO51" s="4"/>
      <c r="BP51" s="4"/>
    </row>
    <row r="52" spans="1:68" s="9" customFormat="1" ht="144" customHeight="1" x14ac:dyDescent="0.25">
      <c r="A52" s="114" t="s">
        <v>87</v>
      </c>
      <c r="B52" s="114"/>
      <c r="C52" s="114"/>
      <c r="D52" s="114"/>
      <c r="E52" s="114"/>
      <c r="F52" s="114"/>
      <c r="G52" s="114"/>
      <c r="H52" s="114"/>
      <c r="I52" s="14"/>
      <c r="J52" s="14"/>
      <c r="K52" s="14"/>
      <c r="L52" s="4"/>
      <c r="M52" s="4"/>
      <c r="N52" s="4"/>
      <c r="O52" s="4"/>
      <c r="P52" s="4"/>
      <c r="Q52" s="4"/>
      <c r="Y52" s="14"/>
      <c r="Z52" s="14"/>
      <c r="AA52" s="14"/>
      <c r="AB52" s="4"/>
      <c r="AC52" s="4"/>
      <c r="AD52" s="4"/>
      <c r="AE52" s="4"/>
      <c r="AF52" s="4"/>
      <c r="AG52" s="4"/>
      <c r="BC52" s="14"/>
      <c r="BD52" s="14"/>
      <c r="BE52" s="14"/>
      <c r="BF52" s="4"/>
      <c r="BG52" s="4"/>
      <c r="BH52" s="4"/>
      <c r="BI52" s="4"/>
      <c r="BJ52" s="4"/>
      <c r="BK52" s="14"/>
      <c r="BL52" s="4"/>
      <c r="BM52" s="4"/>
      <c r="BN52" s="4"/>
      <c r="BO52" s="4"/>
      <c r="BP52" s="4"/>
    </row>
    <row r="53" spans="1:68" s="9" customFormat="1" x14ac:dyDescent="0.25">
      <c r="I53" s="14"/>
      <c r="J53" s="14"/>
      <c r="K53" s="14"/>
      <c r="L53" s="4"/>
      <c r="M53" s="4"/>
      <c r="N53" s="4"/>
      <c r="O53" s="4"/>
      <c r="P53" s="4"/>
      <c r="Q53" s="4"/>
      <c r="Y53" s="14"/>
      <c r="Z53" s="14"/>
      <c r="AA53" s="14"/>
      <c r="AB53" s="4"/>
      <c r="AC53" s="4"/>
      <c r="AD53" s="4"/>
      <c r="AE53" s="4"/>
      <c r="AF53" s="4"/>
      <c r="AG53" s="4"/>
      <c r="BC53" s="14"/>
      <c r="BD53" s="14"/>
      <c r="BE53" s="14"/>
      <c r="BF53" s="4"/>
      <c r="BG53" s="4"/>
      <c r="BH53" s="4"/>
      <c r="BI53" s="4"/>
      <c r="BJ53" s="4"/>
      <c r="BK53" s="14"/>
      <c r="BL53" s="4"/>
      <c r="BM53" s="4"/>
      <c r="BN53" s="4"/>
      <c r="BO53" s="4"/>
      <c r="BP53" s="4"/>
    </row>
    <row r="54" spans="1:68" s="9" customFormat="1" x14ac:dyDescent="0.25">
      <c r="I54" s="14"/>
      <c r="J54" s="14"/>
      <c r="K54" s="14"/>
      <c r="L54" s="4"/>
      <c r="M54" s="4"/>
      <c r="N54" s="4"/>
      <c r="O54" s="4"/>
      <c r="P54" s="4"/>
      <c r="Q54" s="4"/>
      <c r="Y54" s="14"/>
      <c r="Z54" s="14"/>
      <c r="AA54" s="14"/>
      <c r="AB54" s="4"/>
      <c r="AC54" s="4"/>
      <c r="AD54" s="4"/>
      <c r="AE54" s="4"/>
      <c r="AF54" s="4"/>
      <c r="AG54" s="4"/>
      <c r="BC54" s="14"/>
      <c r="BD54" s="14"/>
      <c r="BE54" s="14"/>
      <c r="BF54" s="4"/>
      <c r="BG54" s="4"/>
      <c r="BH54" s="4"/>
      <c r="BI54" s="4"/>
      <c r="BJ54" s="4"/>
      <c r="BK54" s="14"/>
      <c r="BL54" s="4"/>
      <c r="BM54" s="4"/>
      <c r="BN54" s="4"/>
      <c r="BO54" s="4"/>
      <c r="BP54" s="4"/>
    </row>
    <row r="55" spans="1:68" s="9" customFormat="1" x14ac:dyDescent="0.25">
      <c r="I55" s="14"/>
      <c r="J55" s="14"/>
      <c r="K55" s="14"/>
      <c r="L55" s="4"/>
      <c r="M55" s="4"/>
      <c r="N55" s="4"/>
      <c r="O55" s="4"/>
      <c r="P55" s="4"/>
      <c r="Q55" s="4"/>
      <c r="Y55" s="14"/>
      <c r="Z55" s="14"/>
      <c r="AA55" s="14"/>
      <c r="AB55" s="4"/>
      <c r="AC55" s="4"/>
      <c r="AD55" s="4"/>
      <c r="AE55" s="4"/>
      <c r="AF55" s="4"/>
      <c r="AG55" s="4"/>
      <c r="BC55" s="14"/>
      <c r="BD55" s="14"/>
      <c r="BE55" s="14"/>
      <c r="BF55" s="4"/>
      <c r="BG55" s="4"/>
      <c r="BH55" s="4"/>
      <c r="BI55" s="4"/>
      <c r="BJ55" s="4"/>
      <c r="BK55" s="14"/>
      <c r="BL55" s="4"/>
      <c r="BM55" s="4"/>
      <c r="BN55" s="4"/>
      <c r="BO55" s="4"/>
      <c r="BP55" s="4"/>
    </row>
    <row r="56" spans="1:68" s="9" customFormat="1" x14ac:dyDescent="0.25">
      <c r="I56" s="14"/>
      <c r="J56" s="14"/>
      <c r="K56" s="14"/>
      <c r="L56" s="4"/>
      <c r="M56" s="4"/>
      <c r="N56" s="4"/>
      <c r="O56" s="4"/>
      <c r="P56" s="4"/>
      <c r="Q56" s="4"/>
      <c r="Y56" s="14"/>
      <c r="Z56" s="14"/>
      <c r="AA56" s="14"/>
      <c r="AB56" s="4"/>
      <c r="AC56" s="4"/>
      <c r="AD56" s="4"/>
      <c r="AE56" s="4"/>
      <c r="AF56" s="4"/>
      <c r="AG56" s="4"/>
      <c r="BC56" s="14"/>
      <c r="BD56" s="14"/>
      <c r="BE56" s="14"/>
      <c r="BF56" s="4"/>
      <c r="BG56" s="4"/>
      <c r="BH56" s="4"/>
      <c r="BI56" s="4"/>
      <c r="BJ56" s="4"/>
      <c r="BK56" s="14"/>
      <c r="BL56" s="4"/>
      <c r="BM56" s="4"/>
      <c r="BN56" s="4"/>
      <c r="BO56" s="4"/>
      <c r="BP56" s="4"/>
    </row>
    <row r="57" spans="1:68" s="9" customFormat="1" x14ac:dyDescent="0.25">
      <c r="I57" s="14"/>
      <c r="J57" s="14"/>
      <c r="K57" s="14"/>
      <c r="L57" s="4"/>
      <c r="M57" s="4"/>
      <c r="N57" s="4"/>
      <c r="O57" s="4"/>
      <c r="P57" s="4"/>
      <c r="Q57" s="4"/>
      <c r="Y57" s="14"/>
      <c r="Z57" s="14"/>
      <c r="AA57" s="14"/>
      <c r="AB57" s="4"/>
      <c r="AC57" s="4"/>
      <c r="AD57" s="4"/>
      <c r="AE57" s="4"/>
      <c r="AF57" s="4"/>
      <c r="AG57" s="4"/>
      <c r="BC57" s="14"/>
      <c r="BD57" s="14"/>
      <c r="BE57" s="14"/>
      <c r="BF57" s="4"/>
      <c r="BG57" s="4"/>
      <c r="BH57" s="4"/>
      <c r="BI57" s="4"/>
      <c r="BJ57" s="4"/>
      <c r="BK57" s="14"/>
      <c r="BL57" s="4"/>
      <c r="BM57" s="4"/>
      <c r="BN57" s="4"/>
      <c r="BO57" s="4"/>
      <c r="BP57" s="4"/>
    </row>
    <row r="58" spans="1:68" s="9" customFormat="1" x14ac:dyDescent="0.25">
      <c r="I58" s="14"/>
      <c r="J58" s="14"/>
      <c r="K58" s="14"/>
      <c r="L58" s="4"/>
      <c r="M58" s="4"/>
      <c r="N58" s="4"/>
      <c r="O58" s="4"/>
      <c r="P58" s="4"/>
      <c r="Q58" s="4"/>
      <c r="Y58" s="14"/>
      <c r="Z58" s="14"/>
      <c r="AA58" s="14"/>
      <c r="AB58" s="4"/>
      <c r="AC58" s="4"/>
      <c r="AD58" s="4"/>
      <c r="AE58" s="4"/>
      <c r="AF58" s="4"/>
      <c r="AG58" s="4"/>
      <c r="BC58" s="14"/>
      <c r="BD58" s="14"/>
      <c r="BE58" s="14"/>
      <c r="BF58" s="4"/>
      <c r="BG58" s="4"/>
      <c r="BH58" s="4"/>
      <c r="BI58" s="4"/>
      <c r="BJ58" s="4"/>
      <c r="BK58" s="14"/>
      <c r="BL58" s="4"/>
      <c r="BM58" s="4"/>
      <c r="BN58" s="4"/>
      <c r="BO58" s="4"/>
      <c r="BP58" s="4"/>
    </row>
    <row r="59" spans="1:68" s="9" customFormat="1" x14ac:dyDescent="0.25">
      <c r="I59" s="14"/>
      <c r="J59" s="14"/>
      <c r="K59" s="14"/>
      <c r="L59" s="4"/>
      <c r="M59" s="4"/>
      <c r="N59" s="4"/>
      <c r="O59" s="4"/>
      <c r="P59" s="4"/>
      <c r="Q59" s="4"/>
      <c r="Y59" s="14"/>
      <c r="Z59" s="14"/>
      <c r="AA59" s="14"/>
      <c r="AB59" s="4"/>
      <c r="AC59" s="4"/>
      <c r="AD59" s="4"/>
      <c r="AE59" s="4"/>
      <c r="AF59" s="4"/>
      <c r="AG59" s="4"/>
      <c r="BC59" s="14"/>
      <c r="BD59" s="14"/>
      <c r="BE59" s="14"/>
      <c r="BF59" s="4"/>
      <c r="BG59" s="4"/>
      <c r="BH59" s="4"/>
      <c r="BI59" s="4"/>
      <c r="BJ59" s="4"/>
      <c r="BK59" s="14"/>
      <c r="BL59" s="4"/>
      <c r="BM59" s="4"/>
      <c r="BN59" s="4"/>
      <c r="BO59" s="4"/>
      <c r="BP59" s="4"/>
    </row>
    <row r="60" spans="1:68" s="9" customFormat="1" x14ac:dyDescent="0.25">
      <c r="I60" s="14"/>
      <c r="J60" s="14"/>
      <c r="K60" s="14"/>
      <c r="L60" s="4"/>
      <c r="M60" s="4"/>
      <c r="N60" s="4"/>
      <c r="O60" s="4"/>
      <c r="P60" s="4"/>
      <c r="Q60" s="4"/>
      <c r="Y60" s="14"/>
      <c r="Z60" s="14"/>
      <c r="AA60" s="14"/>
      <c r="AB60" s="4"/>
      <c r="AC60" s="4"/>
      <c r="AD60" s="4"/>
      <c r="AE60" s="4"/>
      <c r="AF60" s="4"/>
      <c r="AG60" s="4"/>
      <c r="BC60" s="14"/>
      <c r="BD60" s="14"/>
      <c r="BE60" s="14"/>
      <c r="BF60" s="4"/>
      <c r="BG60" s="4"/>
      <c r="BH60" s="4"/>
      <c r="BI60" s="4"/>
      <c r="BJ60" s="4"/>
      <c r="BK60" s="14"/>
      <c r="BL60" s="4"/>
      <c r="BM60" s="4"/>
      <c r="BN60" s="4"/>
      <c r="BO60" s="4"/>
      <c r="BP60" s="4"/>
    </row>
    <row r="61" spans="1:68" s="9" customFormat="1" x14ac:dyDescent="0.25">
      <c r="I61" s="14"/>
      <c r="J61" s="14"/>
      <c r="K61" s="14"/>
      <c r="L61" s="4"/>
      <c r="M61" s="4"/>
      <c r="N61" s="4"/>
      <c r="O61" s="4"/>
      <c r="P61" s="4"/>
      <c r="Q61" s="4"/>
      <c r="Y61" s="14"/>
      <c r="Z61" s="14"/>
      <c r="AA61" s="14"/>
      <c r="AB61" s="4"/>
      <c r="AC61" s="4"/>
      <c r="AD61" s="4"/>
      <c r="AE61" s="4"/>
      <c r="AF61" s="4"/>
      <c r="AG61" s="4"/>
      <c r="BC61" s="14"/>
      <c r="BD61" s="14"/>
      <c r="BE61" s="14"/>
      <c r="BF61" s="4"/>
      <c r="BG61" s="4"/>
      <c r="BH61" s="4"/>
      <c r="BI61" s="4"/>
      <c r="BJ61" s="4"/>
      <c r="BK61" s="14"/>
      <c r="BL61" s="4"/>
      <c r="BM61" s="4"/>
      <c r="BN61" s="4"/>
      <c r="BO61" s="4"/>
      <c r="BP61" s="4"/>
    </row>
    <row r="62" spans="1:68" s="9" customFormat="1" x14ac:dyDescent="0.25">
      <c r="I62" s="14"/>
      <c r="J62" s="14"/>
      <c r="K62" s="14"/>
      <c r="L62" s="4"/>
      <c r="M62" s="4"/>
      <c r="N62" s="4"/>
      <c r="O62" s="4"/>
      <c r="P62" s="4"/>
      <c r="Q62" s="4"/>
      <c r="Y62" s="14"/>
      <c r="Z62" s="14"/>
      <c r="AA62" s="14"/>
      <c r="AB62" s="4"/>
      <c r="AC62" s="4"/>
      <c r="AD62" s="4"/>
      <c r="AE62" s="4"/>
      <c r="AF62" s="4"/>
      <c r="AG62" s="4"/>
      <c r="BC62" s="14"/>
      <c r="BD62" s="14"/>
      <c r="BE62" s="14"/>
      <c r="BF62" s="4"/>
      <c r="BG62" s="4"/>
      <c r="BH62" s="4"/>
      <c r="BI62" s="4"/>
      <c r="BJ62" s="4"/>
      <c r="BK62" s="14"/>
      <c r="BL62" s="4"/>
      <c r="BM62" s="4"/>
      <c r="BN62" s="4"/>
      <c r="BO62" s="4"/>
      <c r="BP62" s="4"/>
    </row>
    <row r="63" spans="1:68" s="9" customFormat="1" x14ac:dyDescent="0.25">
      <c r="I63" s="14"/>
      <c r="J63" s="14"/>
      <c r="K63" s="14"/>
      <c r="L63" s="4"/>
      <c r="M63" s="4"/>
      <c r="N63" s="4"/>
      <c r="O63" s="4"/>
      <c r="P63" s="4"/>
      <c r="Q63" s="4"/>
      <c r="Y63" s="14"/>
      <c r="Z63" s="14"/>
      <c r="AA63" s="14"/>
      <c r="AB63" s="4"/>
      <c r="AC63" s="4"/>
      <c r="AD63" s="4"/>
      <c r="AE63" s="4"/>
      <c r="AF63" s="4"/>
      <c r="AG63" s="4"/>
      <c r="BC63" s="14"/>
      <c r="BD63" s="14"/>
      <c r="BE63" s="14"/>
      <c r="BF63" s="4"/>
      <c r="BG63" s="4"/>
      <c r="BH63" s="4"/>
      <c r="BI63" s="4"/>
      <c r="BJ63" s="4"/>
      <c r="BK63" s="14"/>
      <c r="BL63" s="4"/>
      <c r="BM63" s="4"/>
      <c r="BN63" s="4"/>
      <c r="BO63" s="4"/>
      <c r="BP63" s="4"/>
    </row>
    <row r="64" spans="1:68" s="9" customFormat="1" x14ac:dyDescent="0.25">
      <c r="I64" s="14"/>
      <c r="J64" s="14"/>
      <c r="K64" s="14"/>
      <c r="L64" s="4"/>
      <c r="M64" s="4"/>
      <c r="N64" s="4"/>
      <c r="O64" s="4"/>
      <c r="P64" s="4"/>
      <c r="Q64" s="4"/>
      <c r="Y64" s="14"/>
      <c r="Z64" s="14"/>
      <c r="AA64" s="14"/>
      <c r="AB64" s="4"/>
      <c r="AC64" s="4"/>
      <c r="AD64" s="4"/>
      <c r="AE64" s="4"/>
      <c r="AF64" s="4"/>
      <c r="AG64" s="4"/>
      <c r="BC64" s="14"/>
      <c r="BD64" s="14"/>
      <c r="BE64" s="14"/>
      <c r="BF64" s="4"/>
      <c r="BG64" s="4"/>
      <c r="BH64" s="4"/>
      <c r="BI64" s="4"/>
      <c r="BJ64" s="4"/>
      <c r="BK64" s="14"/>
      <c r="BL64" s="4"/>
      <c r="BM64" s="4"/>
      <c r="BN64" s="4"/>
      <c r="BO64" s="4"/>
      <c r="BP64" s="4"/>
    </row>
    <row r="65" spans="9:68" s="9" customFormat="1" x14ac:dyDescent="0.25">
      <c r="I65" s="14"/>
      <c r="J65" s="14"/>
      <c r="K65" s="14"/>
      <c r="L65" s="4"/>
      <c r="M65" s="4"/>
      <c r="N65" s="4"/>
      <c r="O65" s="4"/>
      <c r="P65" s="4"/>
      <c r="Q65" s="4"/>
      <c r="Y65" s="14"/>
      <c r="Z65" s="14"/>
      <c r="AA65" s="14"/>
      <c r="AB65" s="4"/>
      <c r="AC65" s="4"/>
      <c r="AD65" s="4"/>
      <c r="AE65" s="4"/>
      <c r="AF65" s="4"/>
      <c r="AG65" s="4"/>
      <c r="BC65" s="14"/>
      <c r="BD65" s="14"/>
      <c r="BE65" s="14"/>
      <c r="BF65" s="4"/>
      <c r="BG65" s="4"/>
      <c r="BH65" s="4"/>
      <c r="BI65" s="4"/>
      <c r="BJ65" s="4"/>
      <c r="BK65" s="14"/>
      <c r="BL65" s="4"/>
      <c r="BM65" s="4"/>
      <c r="BN65" s="4"/>
      <c r="BO65" s="4"/>
      <c r="BP65" s="4"/>
    </row>
    <row r="66" spans="9:68" s="9" customFormat="1" x14ac:dyDescent="0.25">
      <c r="I66" s="14"/>
      <c r="J66" s="14"/>
      <c r="K66" s="14"/>
      <c r="L66" s="4"/>
      <c r="M66" s="4"/>
      <c r="N66" s="4"/>
      <c r="O66" s="4"/>
      <c r="P66" s="4"/>
      <c r="Q66" s="4"/>
      <c r="Y66" s="14"/>
      <c r="Z66" s="14"/>
      <c r="AA66" s="14"/>
      <c r="AB66" s="4"/>
      <c r="AC66" s="4"/>
      <c r="AD66" s="4"/>
      <c r="AE66" s="4"/>
      <c r="AF66" s="4"/>
      <c r="AG66" s="4"/>
      <c r="BC66" s="14"/>
      <c r="BD66" s="14"/>
      <c r="BE66" s="14"/>
      <c r="BF66" s="4"/>
      <c r="BG66" s="4"/>
      <c r="BH66" s="4"/>
      <c r="BI66" s="4"/>
      <c r="BJ66" s="4"/>
      <c r="BK66" s="14"/>
      <c r="BL66" s="4"/>
      <c r="BM66" s="4"/>
      <c r="BN66" s="4"/>
      <c r="BO66" s="4"/>
      <c r="BP66" s="4"/>
    </row>
    <row r="67" spans="9:68" s="9" customFormat="1" x14ac:dyDescent="0.25">
      <c r="I67" s="14"/>
      <c r="J67" s="14"/>
      <c r="K67" s="14"/>
      <c r="L67" s="4"/>
      <c r="M67" s="4"/>
      <c r="N67" s="4"/>
      <c r="O67" s="4"/>
      <c r="P67" s="4"/>
      <c r="Q67" s="4"/>
      <c r="Y67" s="14"/>
      <c r="Z67" s="14"/>
      <c r="AA67" s="14"/>
      <c r="AB67" s="4"/>
      <c r="AC67" s="4"/>
      <c r="AD67" s="4"/>
      <c r="AE67" s="4"/>
      <c r="AF67" s="4"/>
      <c r="AG67" s="4"/>
      <c r="BC67" s="14"/>
      <c r="BD67" s="14"/>
      <c r="BE67" s="14"/>
      <c r="BF67" s="4"/>
      <c r="BG67" s="4"/>
      <c r="BH67" s="4"/>
      <c r="BI67" s="4"/>
      <c r="BJ67" s="4"/>
      <c r="BK67" s="14"/>
      <c r="BL67" s="4"/>
      <c r="BM67" s="4"/>
      <c r="BN67" s="4"/>
      <c r="BO67" s="4"/>
      <c r="BP67" s="4"/>
    </row>
    <row r="68" spans="9:68" s="9" customFormat="1" x14ac:dyDescent="0.25">
      <c r="I68" s="14"/>
      <c r="J68" s="14"/>
      <c r="K68" s="14"/>
      <c r="L68" s="4"/>
      <c r="M68" s="4"/>
      <c r="N68" s="4"/>
      <c r="O68" s="4"/>
      <c r="P68" s="4"/>
      <c r="Q68" s="4"/>
      <c r="Y68" s="14"/>
      <c r="Z68" s="14"/>
      <c r="AA68" s="14"/>
      <c r="AB68" s="4"/>
      <c r="AC68" s="4"/>
      <c r="AD68" s="4"/>
      <c r="AE68" s="4"/>
      <c r="AF68" s="4"/>
      <c r="AG68" s="4"/>
      <c r="BC68" s="14"/>
      <c r="BD68" s="14"/>
      <c r="BE68" s="14"/>
      <c r="BF68" s="4"/>
      <c r="BG68" s="4"/>
      <c r="BH68" s="4"/>
      <c r="BI68" s="4"/>
      <c r="BJ68" s="4"/>
      <c r="BK68" s="14"/>
      <c r="BL68" s="4"/>
      <c r="BM68" s="4"/>
      <c r="BN68" s="4"/>
      <c r="BO68" s="4"/>
      <c r="BP68" s="4"/>
    </row>
    <row r="69" spans="9:68" s="9" customFormat="1" x14ac:dyDescent="0.25">
      <c r="I69" s="14"/>
      <c r="J69" s="14"/>
      <c r="K69" s="14"/>
      <c r="L69" s="4"/>
      <c r="M69" s="4"/>
      <c r="N69" s="4"/>
      <c r="O69" s="4"/>
      <c r="P69" s="4"/>
      <c r="Q69" s="4"/>
      <c r="Y69" s="14"/>
      <c r="Z69" s="14"/>
      <c r="AA69" s="14"/>
      <c r="AB69" s="4"/>
      <c r="AC69" s="4"/>
      <c r="AD69" s="4"/>
      <c r="AE69" s="4"/>
      <c r="AF69" s="4"/>
      <c r="AG69" s="4"/>
      <c r="BC69" s="14"/>
      <c r="BD69" s="14"/>
      <c r="BE69" s="14"/>
      <c r="BF69" s="4"/>
      <c r="BG69" s="4"/>
      <c r="BH69" s="4"/>
      <c r="BI69" s="4"/>
      <c r="BJ69" s="4"/>
      <c r="BK69" s="14"/>
      <c r="BL69" s="4"/>
      <c r="BM69" s="4"/>
      <c r="BN69" s="4"/>
      <c r="BO69" s="4"/>
      <c r="BP69" s="4"/>
    </row>
    <row r="70" spans="9:68" s="9" customFormat="1" x14ac:dyDescent="0.25">
      <c r="I70" s="14"/>
      <c r="J70" s="14"/>
      <c r="K70" s="14"/>
      <c r="L70" s="4"/>
      <c r="M70" s="4"/>
      <c r="N70" s="4"/>
      <c r="O70" s="4"/>
      <c r="P70" s="4"/>
      <c r="Q70" s="4"/>
      <c r="Y70" s="14"/>
      <c r="Z70" s="14"/>
      <c r="AA70" s="14"/>
      <c r="AB70" s="4"/>
      <c r="AC70" s="4"/>
      <c r="AD70" s="4"/>
      <c r="AE70" s="4"/>
      <c r="AF70" s="4"/>
      <c r="AG70" s="4"/>
      <c r="BC70" s="14"/>
      <c r="BD70" s="14"/>
      <c r="BE70" s="14"/>
      <c r="BF70" s="4"/>
      <c r="BG70" s="4"/>
      <c r="BH70" s="4"/>
      <c r="BI70" s="4"/>
      <c r="BJ70" s="4"/>
      <c r="BK70" s="14"/>
      <c r="BL70" s="4"/>
      <c r="BM70" s="4"/>
      <c r="BN70" s="4"/>
      <c r="BO70" s="4"/>
      <c r="BP70" s="4"/>
    </row>
    <row r="71" spans="9:68" s="9" customFormat="1" x14ac:dyDescent="0.25">
      <c r="I71" s="14"/>
      <c r="J71" s="14"/>
      <c r="K71" s="14"/>
      <c r="L71" s="4"/>
      <c r="M71" s="4"/>
      <c r="N71" s="4"/>
      <c r="O71" s="4"/>
      <c r="P71" s="4"/>
      <c r="Q71" s="4"/>
      <c r="Y71" s="14"/>
      <c r="Z71" s="14"/>
      <c r="AA71" s="14"/>
      <c r="AB71" s="4"/>
      <c r="AC71" s="4"/>
      <c r="AD71" s="4"/>
      <c r="AE71" s="4"/>
      <c r="AF71" s="4"/>
      <c r="AG71" s="4"/>
      <c r="BC71" s="14"/>
      <c r="BD71" s="14"/>
      <c r="BE71" s="14"/>
      <c r="BF71" s="4"/>
      <c r="BG71" s="4"/>
      <c r="BH71" s="4"/>
      <c r="BI71" s="4"/>
      <c r="BJ71" s="4"/>
      <c r="BK71" s="14"/>
      <c r="BL71" s="4"/>
      <c r="BM71" s="4"/>
      <c r="BN71" s="4"/>
      <c r="BO71" s="4"/>
      <c r="BP71" s="4"/>
    </row>
    <row r="72" spans="9:68" s="9" customFormat="1" x14ac:dyDescent="0.25">
      <c r="I72" s="14"/>
      <c r="J72" s="14"/>
      <c r="K72" s="14"/>
      <c r="L72" s="4"/>
      <c r="M72" s="4"/>
      <c r="N72" s="4"/>
      <c r="O72" s="4"/>
      <c r="P72" s="4"/>
      <c r="Q72" s="4"/>
      <c r="Y72" s="14"/>
      <c r="Z72" s="14"/>
      <c r="AA72" s="14"/>
      <c r="AB72" s="4"/>
      <c r="AC72" s="4"/>
      <c r="AD72" s="4"/>
      <c r="AE72" s="4"/>
      <c r="AF72" s="4"/>
      <c r="AG72" s="4"/>
      <c r="BC72" s="14"/>
      <c r="BD72" s="14"/>
      <c r="BE72" s="14"/>
      <c r="BF72" s="4"/>
      <c r="BG72" s="4"/>
      <c r="BH72" s="4"/>
      <c r="BI72" s="4"/>
      <c r="BJ72" s="4"/>
      <c r="BK72" s="14"/>
      <c r="BL72" s="4"/>
      <c r="BM72" s="4"/>
      <c r="BN72" s="4"/>
      <c r="BO72" s="4"/>
      <c r="BP72" s="4"/>
    </row>
    <row r="73" spans="9:68" s="9" customFormat="1" x14ac:dyDescent="0.25">
      <c r="I73" s="14"/>
      <c r="J73" s="14"/>
      <c r="K73" s="14"/>
      <c r="L73" s="4"/>
      <c r="M73" s="4"/>
      <c r="N73" s="4"/>
      <c r="O73" s="4"/>
      <c r="P73" s="4"/>
      <c r="Q73" s="4"/>
      <c r="Y73" s="14"/>
      <c r="Z73" s="14"/>
      <c r="AA73" s="14"/>
      <c r="AB73" s="4"/>
      <c r="AC73" s="4"/>
      <c r="AD73" s="4"/>
      <c r="AE73" s="4"/>
      <c r="AF73" s="4"/>
      <c r="AG73" s="4"/>
      <c r="BC73" s="14"/>
      <c r="BD73" s="14"/>
      <c r="BE73" s="14"/>
      <c r="BF73" s="4"/>
      <c r="BG73" s="4"/>
      <c r="BH73" s="4"/>
      <c r="BI73" s="4"/>
      <c r="BJ73" s="4"/>
      <c r="BK73" s="14"/>
      <c r="BL73" s="4"/>
      <c r="BM73" s="4"/>
      <c r="BN73" s="4"/>
      <c r="BO73" s="4"/>
      <c r="BP73" s="4"/>
    </row>
    <row r="74" spans="9:68" s="9" customFormat="1" x14ac:dyDescent="0.25">
      <c r="I74" s="14"/>
      <c r="J74" s="14"/>
      <c r="K74" s="14"/>
      <c r="L74" s="4"/>
      <c r="M74" s="4"/>
      <c r="N74" s="4"/>
      <c r="O74" s="4"/>
      <c r="P74" s="4"/>
      <c r="Q74" s="4"/>
      <c r="Y74" s="14"/>
      <c r="Z74" s="14"/>
      <c r="AA74" s="14"/>
      <c r="AB74" s="4"/>
      <c r="AC74" s="4"/>
      <c r="AD74" s="4"/>
      <c r="AE74" s="4"/>
      <c r="AF74" s="4"/>
      <c r="AG74" s="4"/>
      <c r="BC74" s="14"/>
      <c r="BD74" s="14"/>
      <c r="BE74" s="14"/>
      <c r="BF74" s="4"/>
      <c r="BG74" s="4"/>
      <c r="BH74" s="4"/>
      <c r="BI74" s="4"/>
      <c r="BJ74" s="4"/>
      <c r="BK74" s="14"/>
      <c r="BL74" s="4"/>
      <c r="BM74" s="4"/>
      <c r="BN74" s="4"/>
      <c r="BO74" s="4"/>
      <c r="BP74" s="4"/>
    </row>
    <row r="75" spans="9:68" s="9" customFormat="1" x14ac:dyDescent="0.25">
      <c r="I75" s="14"/>
      <c r="J75" s="14"/>
      <c r="K75" s="14"/>
      <c r="L75" s="4"/>
      <c r="M75" s="4"/>
      <c r="N75" s="4"/>
      <c r="O75" s="4"/>
      <c r="P75" s="4"/>
      <c r="Q75" s="4"/>
      <c r="Y75" s="14"/>
      <c r="Z75" s="14"/>
      <c r="AA75" s="14"/>
      <c r="AB75" s="4"/>
      <c r="AC75" s="4"/>
      <c r="AD75" s="4"/>
      <c r="AE75" s="4"/>
      <c r="AF75" s="4"/>
      <c r="AG75" s="4"/>
      <c r="BC75" s="14"/>
      <c r="BD75" s="14"/>
      <c r="BE75" s="14"/>
      <c r="BF75" s="4"/>
      <c r="BG75" s="4"/>
      <c r="BH75" s="4"/>
      <c r="BI75" s="4"/>
      <c r="BJ75" s="4"/>
      <c r="BK75" s="14"/>
      <c r="BL75" s="4"/>
      <c r="BM75" s="4"/>
      <c r="BN75" s="4"/>
      <c r="BO75" s="4"/>
      <c r="BP75" s="4"/>
    </row>
    <row r="76" spans="9:68" s="9" customFormat="1" x14ac:dyDescent="0.25">
      <c r="I76" s="14"/>
      <c r="J76" s="14"/>
      <c r="K76" s="14"/>
      <c r="L76" s="4"/>
      <c r="M76" s="4"/>
      <c r="N76" s="4"/>
      <c r="O76" s="4"/>
      <c r="P76" s="4"/>
      <c r="Q76" s="4"/>
      <c r="Y76" s="14"/>
      <c r="Z76" s="14"/>
      <c r="AA76" s="14"/>
      <c r="AB76" s="4"/>
      <c r="AC76" s="4"/>
      <c r="AD76" s="4"/>
      <c r="AE76" s="4"/>
      <c r="AF76" s="4"/>
      <c r="AG76" s="4"/>
      <c r="BC76" s="14"/>
      <c r="BD76" s="14"/>
      <c r="BE76" s="14"/>
      <c r="BF76" s="4"/>
      <c r="BG76" s="4"/>
      <c r="BH76" s="4"/>
      <c r="BI76" s="4"/>
      <c r="BJ76" s="4"/>
      <c r="BK76" s="14"/>
      <c r="BL76" s="4"/>
      <c r="BM76" s="4"/>
      <c r="BN76" s="4"/>
      <c r="BO76" s="4"/>
      <c r="BP76" s="4"/>
    </row>
    <row r="77" spans="9:68" s="9" customFormat="1" x14ac:dyDescent="0.25">
      <c r="I77" s="14"/>
      <c r="J77" s="14"/>
      <c r="K77" s="14"/>
      <c r="L77" s="4"/>
      <c r="M77" s="4"/>
      <c r="N77" s="4"/>
      <c r="O77" s="4"/>
      <c r="P77" s="4"/>
      <c r="Q77" s="4"/>
      <c r="Y77" s="14"/>
      <c r="Z77" s="14"/>
      <c r="AA77" s="14"/>
      <c r="AB77" s="4"/>
      <c r="AC77" s="4"/>
      <c r="AD77" s="4"/>
      <c r="AE77" s="4"/>
      <c r="AF77" s="4"/>
      <c r="AG77" s="4"/>
      <c r="BC77" s="14"/>
      <c r="BD77" s="14"/>
      <c r="BE77" s="14"/>
      <c r="BF77" s="4"/>
      <c r="BG77" s="4"/>
      <c r="BH77" s="4"/>
      <c r="BI77" s="4"/>
      <c r="BJ77" s="4"/>
      <c r="BK77" s="14"/>
      <c r="BL77" s="4"/>
      <c r="BM77" s="4"/>
      <c r="BN77" s="4"/>
      <c r="BO77" s="4"/>
      <c r="BP77" s="4"/>
    </row>
    <row r="78" spans="9:68" s="9" customFormat="1" x14ac:dyDescent="0.25">
      <c r="I78" s="14"/>
      <c r="J78" s="14"/>
      <c r="K78" s="14"/>
      <c r="L78" s="4"/>
      <c r="M78" s="4"/>
      <c r="N78" s="4"/>
      <c r="O78" s="4"/>
      <c r="P78" s="4"/>
      <c r="Q78" s="4"/>
      <c r="Y78" s="14"/>
      <c r="Z78" s="14"/>
      <c r="AA78" s="14"/>
      <c r="AB78" s="4"/>
      <c r="AC78" s="4"/>
      <c r="AD78" s="4"/>
      <c r="AE78" s="4"/>
      <c r="AF78" s="4"/>
      <c r="AG78" s="4"/>
      <c r="BC78" s="14"/>
      <c r="BD78" s="14"/>
      <c r="BE78" s="14"/>
      <c r="BF78" s="4"/>
      <c r="BG78" s="4"/>
      <c r="BH78" s="4"/>
      <c r="BI78" s="4"/>
      <c r="BJ78" s="4"/>
      <c r="BK78" s="14"/>
      <c r="BL78" s="4"/>
      <c r="BM78" s="4"/>
      <c r="BN78" s="4"/>
      <c r="BO78" s="4"/>
      <c r="BP78" s="4"/>
    </row>
    <row r="79" spans="9:68" s="9" customFormat="1" x14ac:dyDescent="0.25">
      <c r="I79" s="14"/>
      <c r="J79" s="14"/>
      <c r="K79" s="14"/>
      <c r="L79" s="4"/>
      <c r="M79" s="4"/>
      <c r="N79" s="4"/>
      <c r="O79" s="4"/>
      <c r="P79" s="4"/>
      <c r="Q79" s="4"/>
      <c r="Y79" s="14"/>
      <c r="Z79" s="14"/>
      <c r="AA79" s="14"/>
      <c r="AB79" s="4"/>
      <c r="AC79" s="4"/>
      <c r="AD79" s="4"/>
      <c r="AE79" s="4"/>
      <c r="AF79" s="4"/>
      <c r="AG79" s="4"/>
      <c r="BC79" s="14"/>
      <c r="BD79" s="14"/>
      <c r="BE79" s="14"/>
      <c r="BF79" s="4"/>
      <c r="BG79" s="4"/>
      <c r="BH79" s="4"/>
      <c r="BI79" s="4"/>
      <c r="BJ79" s="4"/>
      <c r="BK79" s="14"/>
      <c r="BL79" s="4"/>
      <c r="BM79" s="4"/>
      <c r="BN79" s="4"/>
      <c r="BO79" s="4"/>
      <c r="BP79" s="4"/>
    </row>
    <row r="80" spans="9:68" s="9" customFormat="1" x14ac:dyDescent="0.25">
      <c r="I80" s="14"/>
      <c r="J80" s="14"/>
      <c r="K80" s="14"/>
      <c r="L80" s="4"/>
      <c r="M80" s="4"/>
      <c r="N80" s="4"/>
      <c r="O80" s="4"/>
      <c r="P80" s="4"/>
      <c r="Q80" s="4"/>
      <c r="Y80" s="14"/>
      <c r="Z80" s="14"/>
      <c r="AA80" s="14"/>
      <c r="AB80" s="4"/>
      <c r="AC80" s="4"/>
      <c r="AD80" s="4"/>
      <c r="AE80" s="4"/>
      <c r="AF80" s="4"/>
      <c r="AG80" s="4"/>
      <c r="BC80" s="14"/>
      <c r="BD80" s="14"/>
      <c r="BE80" s="14"/>
      <c r="BF80" s="4"/>
      <c r="BG80" s="4"/>
      <c r="BH80" s="4"/>
      <c r="BI80" s="4"/>
      <c r="BJ80" s="4"/>
      <c r="BK80" s="14"/>
      <c r="BL80" s="4"/>
      <c r="BM80" s="4"/>
      <c r="BN80" s="4"/>
      <c r="BO80" s="4"/>
      <c r="BP80" s="4"/>
    </row>
    <row r="81" spans="9:68" s="9" customFormat="1" x14ac:dyDescent="0.25">
      <c r="I81" s="14"/>
      <c r="J81" s="14"/>
      <c r="K81" s="14"/>
      <c r="L81" s="4"/>
      <c r="M81" s="4"/>
      <c r="N81" s="4"/>
      <c r="O81" s="4"/>
      <c r="P81" s="4"/>
      <c r="Q81" s="4"/>
      <c r="Y81" s="14"/>
      <c r="Z81" s="14"/>
      <c r="AA81" s="14"/>
      <c r="AB81" s="4"/>
      <c r="AC81" s="4"/>
      <c r="AD81" s="4"/>
      <c r="AE81" s="4"/>
      <c r="AF81" s="4"/>
      <c r="AG81" s="4"/>
      <c r="BC81" s="14"/>
      <c r="BD81" s="14"/>
      <c r="BE81" s="14"/>
      <c r="BF81" s="4"/>
      <c r="BG81" s="4"/>
      <c r="BH81" s="4"/>
      <c r="BI81" s="4"/>
      <c r="BJ81" s="4"/>
      <c r="BK81" s="14"/>
      <c r="BL81" s="4"/>
      <c r="BM81" s="4"/>
      <c r="BN81" s="4"/>
      <c r="BO81" s="4"/>
      <c r="BP81" s="4"/>
    </row>
    <row r="82" spans="9:68" s="9" customFormat="1" x14ac:dyDescent="0.25">
      <c r="I82" s="14"/>
      <c r="J82" s="14"/>
      <c r="K82" s="14"/>
      <c r="L82" s="4"/>
      <c r="M82" s="4"/>
      <c r="N82" s="4"/>
      <c r="O82" s="4"/>
      <c r="P82" s="4"/>
      <c r="Q82" s="4"/>
      <c r="Y82" s="14"/>
      <c r="Z82" s="14"/>
      <c r="AA82" s="14"/>
      <c r="AB82" s="4"/>
      <c r="AC82" s="4"/>
      <c r="AD82" s="4"/>
      <c r="AE82" s="4"/>
      <c r="AF82" s="4"/>
      <c r="AG82" s="4"/>
      <c r="BC82" s="14"/>
      <c r="BD82" s="14"/>
      <c r="BE82" s="14"/>
      <c r="BF82" s="4"/>
      <c r="BG82" s="4"/>
      <c r="BH82" s="4"/>
      <c r="BI82" s="4"/>
      <c r="BJ82" s="4"/>
      <c r="BK82" s="14"/>
      <c r="BL82" s="4"/>
      <c r="BM82" s="4"/>
      <c r="BN82" s="4"/>
      <c r="BO82" s="4"/>
      <c r="BP82" s="4"/>
    </row>
    <row r="83" spans="9:68" s="9" customFormat="1" x14ac:dyDescent="0.25">
      <c r="I83" s="14"/>
      <c r="J83" s="14"/>
      <c r="K83" s="14"/>
      <c r="L83" s="4"/>
      <c r="M83" s="4"/>
      <c r="N83" s="4"/>
      <c r="O83" s="4"/>
      <c r="P83" s="4"/>
      <c r="Q83" s="4"/>
      <c r="Y83" s="14"/>
      <c r="Z83" s="14"/>
      <c r="AA83" s="14"/>
      <c r="AB83" s="4"/>
      <c r="AC83" s="4"/>
      <c r="AD83" s="4"/>
      <c r="AE83" s="4"/>
      <c r="AF83" s="4"/>
      <c r="AG83" s="4"/>
      <c r="BC83" s="14"/>
      <c r="BD83" s="14"/>
      <c r="BE83" s="14"/>
      <c r="BF83" s="4"/>
      <c r="BG83" s="4"/>
      <c r="BH83" s="4"/>
      <c r="BI83" s="4"/>
      <c r="BJ83" s="4"/>
      <c r="BK83" s="14"/>
      <c r="BL83" s="4"/>
      <c r="BM83" s="4"/>
      <c r="BN83" s="4"/>
      <c r="BO83" s="4"/>
      <c r="BP83" s="4"/>
    </row>
    <row r="84" spans="9:68" s="9" customFormat="1" x14ac:dyDescent="0.25">
      <c r="I84" s="14"/>
      <c r="J84" s="14"/>
      <c r="K84" s="14"/>
      <c r="L84" s="4"/>
      <c r="M84" s="4"/>
      <c r="N84" s="4"/>
      <c r="O84" s="4"/>
      <c r="P84" s="4"/>
      <c r="Q84" s="4"/>
      <c r="Y84" s="14"/>
      <c r="Z84" s="14"/>
      <c r="AA84" s="14"/>
      <c r="AB84" s="4"/>
      <c r="AC84" s="4"/>
      <c r="AD84" s="4"/>
      <c r="AE84" s="4"/>
      <c r="AF84" s="4"/>
      <c r="AG84" s="4"/>
      <c r="BC84" s="14"/>
      <c r="BD84" s="14"/>
      <c r="BE84" s="14"/>
      <c r="BF84" s="4"/>
      <c r="BG84" s="4"/>
      <c r="BH84" s="4"/>
      <c r="BI84" s="4"/>
      <c r="BJ84" s="4"/>
      <c r="BK84" s="14"/>
      <c r="BL84" s="4"/>
      <c r="BM84" s="4"/>
      <c r="BN84" s="4"/>
      <c r="BO84" s="4"/>
      <c r="BP84" s="4"/>
    </row>
    <row r="85" spans="9:68" s="9" customFormat="1" x14ac:dyDescent="0.25">
      <c r="I85" s="14"/>
      <c r="J85" s="14"/>
      <c r="K85" s="14"/>
      <c r="L85" s="4"/>
      <c r="M85" s="4"/>
      <c r="N85" s="4"/>
      <c r="O85" s="4"/>
      <c r="P85" s="4"/>
      <c r="Q85" s="4"/>
      <c r="Y85" s="14"/>
      <c r="Z85" s="14"/>
      <c r="AA85" s="14"/>
      <c r="AB85" s="4"/>
      <c r="AC85" s="4"/>
      <c r="AD85" s="4"/>
      <c r="AE85" s="4"/>
      <c r="AF85" s="4"/>
      <c r="AG85" s="4"/>
      <c r="BC85" s="14"/>
      <c r="BD85" s="14"/>
      <c r="BE85" s="14"/>
      <c r="BF85" s="4"/>
      <c r="BG85" s="4"/>
      <c r="BH85" s="4"/>
      <c r="BI85" s="4"/>
      <c r="BJ85" s="4"/>
      <c r="BK85" s="14"/>
      <c r="BL85" s="4"/>
      <c r="BM85" s="4"/>
      <c r="BN85" s="4"/>
      <c r="BO85" s="4"/>
      <c r="BP85" s="4"/>
    </row>
    <row r="86" spans="9:68" s="9" customFormat="1" x14ac:dyDescent="0.25">
      <c r="I86" s="14"/>
      <c r="J86" s="14"/>
      <c r="K86" s="14"/>
      <c r="L86" s="4"/>
      <c r="M86" s="4"/>
      <c r="N86" s="4"/>
      <c r="O86" s="4"/>
      <c r="P86" s="4"/>
      <c r="Q86" s="4"/>
      <c r="Y86" s="14"/>
      <c r="Z86" s="14"/>
      <c r="AA86" s="14"/>
      <c r="AB86" s="4"/>
      <c r="AC86" s="4"/>
      <c r="AD86" s="4"/>
      <c r="AE86" s="4"/>
      <c r="AF86" s="4"/>
      <c r="AG86" s="4"/>
      <c r="BC86" s="14"/>
      <c r="BD86" s="14"/>
      <c r="BE86" s="14"/>
      <c r="BF86" s="4"/>
      <c r="BG86" s="4"/>
      <c r="BH86" s="4"/>
      <c r="BI86" s="4"/>
      <c r="BJ86" s="4"/>
      <c r="BK86" s="14"/>
      <c r="BL86" s="4"/>
      <c r="BM86" s="4"/>
      <c r="BN86" s="4"/>
      <c r="BO86" s="4"/>
      <c r="BP86" s="4"/>
    </row>
    <row r="87" spans="9:68" s="9" customFormat="1" x14ac:dyDescent="0.25">
      <c r="I87" s="14"/>
      <c r="J87" s="14"/>
      <c r="K87" s="14"/>
      <c r="L87" s="4"/>
      <c r="M87" s="4"/>
      <c r="N87" s="4"/>
      <c r="O87" s="4"/>
      <c r="P87" s="4"/>
      <c r="Q87" s="4"/>
      <c r="Y87" s="14"/>
      <c r="Z87" s="14"/>
      <c r="AA87" s="14"/>
      <c r="AB87" s="4"/>
      <c r="AC87" s="4"/>
      <c r="AD87" s="4"/>
      <c r="AE87" s="4"/>
      <c r="AF87" s="4"/>
      <c r="AG87" s="4"/>
      <c r="BC87" s="14"/>
      <c r="BD87" s="14"/>
      <c r="BE87" s="14"/>
      <c r="BF87" s="4"/>
      <c r="BG87" s="4"/>
      <c r="BH87" s="4"/>
      <c r="BI87" s="4"/>
      <c r="BJ87" s="4"/>
      <c r="BK87" s="14"/>
      <c r="BL87" s="4"/>
      <c r="BM87" s="4"/>
      <c r="BN87" s="4"/>
      <c r="BO87" s="4"/>
      <c r="BP87" s="4"/>
    </row>
    <row r="88" spans="9:68" s="9" customFormat="1" x14ac:dyDescent="0.25">
      <c r="I88" s="14"/>
      <c r="J88" s="14"/>
      <c r="K88" s="14"/>
      <c r="L88" s="4"/>
      <c r="M88" s="4"/>
      <c r="N88" s="4"/>
      <c r="O88" s="4"/>
      <c r="P88" s="4"/>
      <c r="Q88" s="4"/>
      <c r="Y88" s="14"/>
      <c r="Z88" s="14"/>
      <c r="AA88" s="14"/>
      <c r="AB88" s="4"/>
      <c r="AC88" s="4"/>
      <c r="AD88" s="4"/>
      <c r="AE88" s="4"/>
      <c r="AF88" s="4"/>
      <c r="AG88" s="4"/>
      <c r="BC88" s="14"/>
      <c r="BD88" s="14"/>
      <c r="BE88" s="14"/>
      <c r="BF88" s="4"/>
      <c r="BG88" s="4"/>
      <c r="BH88" s="4"/>
      <c r="BI88" s="4"/>
      <c r="BJ88" s="4"/>
      <c r="BK88" s="14"/>
      <c r="BL88" s="4"/>
      <c r="BM88" s="4"/>
      <c r="BN88" s="4"/>
      <c r="BO88" s="4"/>
      <c r="BP88" s="4"/>
    </row>
    <row r="89" spans="9:68" s="9" customFormat="1" x14ac:dyDescent="0.25">
      <c r="I89" s="14"/>
      <c r="J89" s="14"/>
      <c r="K89" s="14"/>
      <c r="L89" s="4"/>
      <c r="M89" s="4"/>
      <c r="N89" s="4"/>
      <c r="O89" s="4"/>
      <c r="P89" s="4"/>
      <c r="Q89" s="4"/>
      <c r="Y89" s="14"/>
      <c r="Z89" s="14"/>
      <c r="AA89" s="14"/>
      <c r="AB89" s="4"/>
      <c r="AC89" s="4"/>
      <c r="AD89" s="4"/>
      <c r="AE89" s="4"/>
      <c r="AF89" s="4"/>
      <c r="AG89" s="4"/>
      <c r="BC89" s="14"/>
      <c r="BD89" s="14"/>
      <c r="BE89" s="14"/>
      <c r="BF89" s="4"/>
      <c r="BG89" s="4"/>
      <c r="BH89" s="4"/>
      <c r="BI89" s="4"/>
      <c r="BJ89" s="4"/>
      <c r="BK89" s="14"/>
      <c r="BL89" s="4"/>
      <c r="BM89" s="4"/>
      <c r="BN89" s="4"/>
      <c r="BO89" s="4"/>
      <c r="BP89" s="4"/>
    </row>
    <row r="90" spans="9:68" s="9" customFormat="1" x14ac:dyDescent="0.25">
      <c r="I90" s="14"/>
      <c r="J90" s="14"/>
      <c r="K90" s="14"/>
      <c r="L90" s="4"/>
      <c r="M90" s="4"/>
      <c r="N90" s="4"/>
      <c r="O90" s="4"/>
      <c r="P90" s="4"/>
      <c r="Q90" s="4"/>
      <c r="Y90" s="14"/>
      <c r="Z90" s="14"/>
      <c r="AA90" s="14"/>
      <c r="AB90" s="4"/>
      <c r="AC90" s="4"/>
      <c r="AD90" s="4"/>
      <c r="AE90" s="4"/>
      <c r="AF90" s="4"/>
      <c r="AG90" s="4"/>
      <c r="BC90" s="14"/>
      <c r="BD90" s="14"/>
      <c r="BE90" s="14"/>
      <c r="BF90" s="4"/>
      <c r="BG90" s="4"/>
      <c r="BH90" s="4"/>
      <c r="BI90" s="4"/>
      <c r="BJ90" s="4"/>
      <c r="BK90" s="14"/>
      <c r="BL90" s="4"/>
      <c r="BM90" s="4"/>
      <c r="BN90" s="4"/>
      <c r="BO90" s="4"/>
      <c r="BP90" s="4"/>
    </row>
    <row r="91" spans="9:68" s="9" customFormat="1" x14ac:dyDescent="0.25">
      <c r="I91" s="14"/>
      <c r="J91" s="14"/>
      <c r="K91" s="14"/>
      <c r="L91" s="4"/>
      <c r="M91" s="4"/>
      <c r="N91" s="4"/>
      <c r="O91" s="4"/>
      <c r="P91" s="4"/>
      <c r="Q91" s="4"/>
      <c r="Y91" s="14"/>
      <c r="Z91" s="14"/>
      <c r="AA91" s="14"/>
      <c r="AB91" s="4"/>
      <c r="AC91" s="4"/>
      <c r="AD91" s="4"/>
      <c r="AE91" s="4"/>
      <c r="AF91" s="4"/>
      <c r="AG91" s="4"/>
      <c r="BC91" s="14"/>
      <c r="BD91" s="14"/>
      <c r="BE91" s="14"/>
      <c r="BF91" s="4"/>
      <c r="BG91" s="4"/>
      <c r="BH91" s="4"/>
      <c r="BI91" s="4"/>
      <c r="BJ91" s="4"/>
      <c r="BK91" s="14"/>
      <c r="BL91" s="4"/>
      <c r="BM91" s="4"/>
      <c r="BN91" s="4"/>
      <c r="BO91" s="4"/>
      <c r="BP91" s="4"/>
    </row>
    <row r="92" spans="9:68" s="9" customFormat="1" x14ac:dyDescent="0.25">
      <c r="I92" s="14"/>
      <c r="J92" s="14"/>
      <c r="K92" s="14"/>
      <c r="L92" s="4"/>
      <c r="M92" s="4"/>
      <c r="N92" s="4"/>
      <c r="O92" s="4"/>
      <c r="P92" s="4"/>
      <c r="Q92" s="4"/>
      <c r="Y92" s="14"/>
      <c r="Z92" s="14"/>
      <c r="AA92" s="14"/>
      <c r="AB92" s="4"/>
      <c r="AC92" s="4"/>
      <c r="AD92" s="4"/>
      <c r="AE92" s="4"/>
      <c r="AF92" s="4"/>
      <c r="AG92" s="4"/>
      <c r="BC92" s="14"/>
      <c r="BD92" s="14"/>
      <c r="BE92" s="14"/>
      <c r="BF92" s="4"/>
      <c r="BG92" s="4"/>
      <c r="BH92" s="4"/>
      <c r="BI92" s="4"/>
      <c r="BJ92" s="4"/>
      <c r="BK92" s="14"/>
      <c r="BL92" s="4"/>
      <c r="BM92" s="4"/>
      <c r="BN92" s="4"/>
      <c r="BO92" s="4"/>
      <c r="BP92" s="4"/>
    </row>
    <row r="93" spans="9:68" s="9" customFormat="1" x14ac:dyDescent="0.25">
      <c r="I93" s="14"/>
      <c r="J93" s="14"/>
      <c r="K93" s="14"/>
      <c r="L93" s="4"/>
      <c r="M93" s="4"/>
      <c r="N93" s="4"/>
      <c r="O93" s="4"/>
      <c r="P93" s="4"/>
      <c r="Q93" s="4"/>
      <c r="Y93" s="14"/>
      <c r="Z93" s="14"/>
      <c r="AA93" s="14"/>
      <c r="AB93" s="4"/>
      <c r="AC93" s="4"/>
      <c r="AD93" s="4"/>
      <c r="AE93" s="4"/>
      <c r="AF93" s="4"/>
      <c r="AG93" s="4"/>
      <c r="BC93" s="14"/>
      <c r="BD93" s="14"/>
      <c r="BE93" s="14"/>
      <c r="BF93" s="4"/>
      <c r="BG93" s="4"/>
      <c r="BH93" s="4"/>
      <c r="BI93" s="4"/>
      <c r="BJ93" s="4"/>
      <c r="BK93" s="14"/>
      <c r="BL93" s="4"/>
      <c r="BM93" s="4"/>
      <c r="BN93" s="4"/>
      <c r="BO93" s="4"/>
      <c r="BP93" s="4"/>
    </row>
    <row r="94" spans="9:68" s="9" customFormat="1" x14ac:dyDescent="0.25">
      <c r="I94" s="14"/>
      <c r="J94" s="14"/>
      <c r="K94" s="14"/>
      <c r="L94" s="4"/>
      <c r="M94" s="4"/>
      <c r="N94" s="4"/>
      <c r="O94" s="4"/>
      <c r="P94" s="4"/>
      <c r="Q94" s="4"/>
      <c r="Y94" s="14"/>
      <c r="Z94" s="14"/>
      <c r="AA94" s="14"/>
      <c r="AB94" s="4"/>
      <c r="AC94" s="4"/>
      <c r="AD94" s="4"/>
      <c r="AE94" s="4"/>
      <c r="AF94" s="4"/>
      <c r="AG94" s="4"/>
      <c r="BC94" s="14"/>
      <c r="BD94" s="14"/>
      <c r="BE94" s="14"/>
      <c r="BF94" s="4"/>
      <c r="BG94" s="4"/>
      <c r="BH94" s="4"/>
      <c r="BI94" s="4"/>
      <c r="BJ94" s="4"/>
      <c r="BK94" s="14"/>
      <c r="BL94" s="4"/>
      <c r="BM94" s="4"/>
      <c r="BN94" s="4"/>
      <c r="BO94" s="4"/>
      <c r="BP94" s="4"/>
    </row>
    <row r="95" spans="9:68" s="9" customFormat="1" x14ac:dyDescent="0.25">
      <c r="I95" s="14"/>
      <c r="J95" s="14"/>
      <c r="K95" s="14"/>
      <c r="L95" s="4"/>
      <c r="M95" s="4"/>
      <c r="N95" s="4"/>
      <c r="O95" s="4"/>
      <c r="P95" s="4"/>
      <c r="Q95" s="4"/>
      <c r="Y95" s="14"/>
      <c r="Z95" s="14"/>
      <c r="AA95" s="14"/>
      <c r="AB95" s="4"/>
      <c r="AC95" s="4"/>
      <c r="AD95" s="4"/>
      <c r="AE95" s="4"/>
      <c r="AF95" s="4"/>
      <c r="AG95" s="4"/>
      <c r="BC95" s="14"/>
      <c r="BD95" s="14"/>
      <c r="BE95" s="14"/>
      <c r="BF95" s="4"/>
      <c r="BG95" s="4"/>
      <c r="BH95" s="4"/>
      <c r="BI95" s="4"/>
      <c r="BJ95" s="4"/>
      <c r="BK95" s="14"/>
      <c r="BL95" s="4"/>
      <c r="BM95" s="4"/>
      <c r="BN95" s="4"/>
      <c r="BO95" s="4"/>
      <c r="BP95" s="4"/>
    </row>
    <row r="96" spans="9:68" s="9" customFormat="1" x14ac:dyDescent="0.25">
      <c r="I96" s="14"/>
      <c r="J96" s="14"/>
      <c r="K96" s="14"/>
      <c r="L96" s="4"/>
      <c r="M96" s="4"/>
      <c r="N96" s="4"/>
      <c r="O96" s="4"/>
      <c r="P96" s="4"/>
      <c r="Q96" s="4"/>
      <c r="Y96" s="14"/>
      <c r="Z96" s="14"/>
      <c r="AA96" s="14"/>
      <c r="AB96" s="4"/>
      <c r="AC96" s="4"/>
      <c r="AD96" s="4"/>
      <c r="AE96" s="4"/>
      <c r="AF96" s="4"/>
      <c r="AG96" s="4"/>
      <c r="BC96" s="14"/>
      <c r="BD96" s="14"/>
      <c r="BE96" s="14"/>
      <c r="BF96" s="4"/>
      <c r="BG96" s="4"/>
      <c r="BH96" s="4"/>
      <c r="BI96" s="4"/>
      <c r="BJ96" s="4"/>
      <c r="BK96" s="14"/>
      <c r="BL96" s="4"/>
      <c r="BM96" s="4"/>
      <c r="BN96" s="4"/>
      <c r="BO96" s="4"/>
      <c r="BP96" s="4"/>
    </row>
    <row r="97" spans="9:68" s="9" customFormat="1" x14ac:dyDescent="0.25">
      <c r="I97" s="14"/>
      <c r="J97" s="14"/>
      <c r="K97" s="14"/>
      <c r="L97" s="4"/>
      <c r="M97" s="4"/>
      <c r="N97" s="4"/>
      <c r="O97" s="4"/>
      <c r="P97" s="4"/>
      <c r="Q97" s="4"/>
      <c r="Y97" s="14"/>
      <c r="Z97" s="14"/>
      <c r="AA97" s="14"/>
      <c r="AB97" s="4"/>
      <c r="AC97" s="4"/>
      <c r="AD97" s="4"/>
      <c r="AE97" s="4"/>
      <c r="AF97" s="4"/>
      <c r="AG97" s="4"/>
      <c r="BC97" s="14"/>
      <c r="BD97" s="14"/>
      <c r="BE97" s="14"/>
      <c r="BF97" s="4"/>
      <c r="BG97" s="4"/>
      <c r="BH97" s="4"/>
      <c r="BI97" s="4"/>
      <c r="BJ97" s="4"/>
      <c r="BK97" s="14"/>
      <c r="BL97" s="4"/>
      <c r="BM97" s="4"/>
      <c r="BN97" s="4"/>
      <c r="BO97" s="4"/>
      <c r="BP97" s="4"/>
    </row>
    <row r="98" spans="9:68" s="9" customFormat="1" x14ac:dyDescent="0.25">
      <c r="I98" s="14"/>
      <c r="J98" s="14"/>
      <c r="K98" s="14"/>
      <c r="L98" s="4"/>
      <c r="M98" s="4"/>
      <c r="N98" s="4"/>
      <c r="O98" s="4"/>
      <c r="P98" s="4"/>
      <c r="Q98" s="4"/>
      <c r="Y98" s="14"/>
      <c r="Z98" s="14"/>
      <c r="AA98" s="14"/>
      <c r="AB98" s="4"/>
      <c r="AC98" s="4"/>
      <c r="AD98" s="4"/>
      <c r="AE98" s="4"/>
      <c r="AF98" s="4"/>
      <c r="AG98" s="4"/>
      <c r="BC98" s="14"/>
      <c r="BD98" s="14"/>
      <c r="BE98" s="14"/>
      <c r="BF98" s="4"/>
      <c r="BG98" s="4"/>
      <c r="BH98" s="4"/>
      <c r="BI98" s="4"/>
      <c r="BJ98" s="4"/>
      <c r="BK98" s="14"/>
      <c r="BL98" s="4"/>
      <c r="BM98" s="4"/>
      <c r="BN98" s="4"/>
      <c r="BO98" s="4"/>
      <c r="BP98" s="4"/>
    </row>
    <row r="99" spans="9:68" s="9" customFormat="1" x14ac:dyDescent="0.25">
      <c r="I99" s="14"/>
      <c r="J99" s="14"/>
      <c r="K99" s="14"/>
      <c r="L99" s="4"/>
      <c r="M99" s="4"/>
      <c r="N99" s="4"/>
      <c r="O99" s="4"/>
      <c r="P99" s="4"/>
      <c r="Q99" s="4"/>
      <c r="Y99" s="14"/>
      <c r="Z99" s="14"/>
      <c r="AA99" s="14"/>
      <c r="AB99" s="4"/>
      <c r="AC99" s="4"/>
      <c r="AD99" s="4"/>
      <c r="AE99" s="4"/>
      <c r="AF99" s="4"/>
      <c r="AG99" s="4"/>
      <c r="BC99" s="14"/>
      <c r="BD99" s="14"/>
      <c r="BE99" s="14"/>
      <c r="BF99" s="4"/>
      <c r="BG99" s="4"/>
      <c r="BH99" s="4"/>
      <c r="BI99" s="4"/>
      <c r="BJ99" s="4"/>
      <c r="BK99" s="14"/>
      <c r="BL99" s="4"/>
      <c r="BM99" s="4"/>
      <c r="BN99" s="4"/>
      <c r="BO99" s="4"/>
      <c r="BP99" s="4"/>
    </row>
    <row r="100" spans="9:68" s="9" customFormat="1" x14ac:dyDescent="0.25">
      <c r="I100" s="14"/>
      <c r="J100" s="14"/>
      <c r="K100" s="14"/>
      <c r="L100" s="4"/>
      <c r="M100" s="4"/>
      <c r="N100" s="4"/>
      <c r="O100" s="4"/>
      <c r="P100" s="4"/>
      <c r="Q100" s="4"/>
      <c r="Y100" s="14"/>
      <c r="Z100" s="14"/>
      <c r="AA100" s="14"/>
      <c r="AB100" s="4"/>
      <c r="AC100" s="4"/>
      <c r="AD100" s="4"/>
      <c r="AE100" s="4"/>
      <c r="AF100" s="4"/>
      <c r="AG100" s="4"/>
      <c r="BC100" s="14"/>
      <c r="BD100" s="14"/>
      <c r="BE100" s="14"/>
      <c r="BF100" s="4"/>
      <c r="BG100" s="4"/>
      <c r="BH100" s="4"/>
      <c r="BI100" s="4"/>
      <c r="BJ100" s="4"/>
      <c r="BK100" s="14"/>
      <c r="BL100" s="4"/>
      <c r="BM100" s="4"/>
      <c r="BN100" s="4"/>
      <c r="BO100" s="4"/>
      <c r="BP100" s="4"/>
    </row>
    <row r="101" spans="9:68" s="9" customFormat="1" x14ac:dyDescent="0.25">
      <c r="I101" s="14"/>
      <c r="J101" s="14"/>
      <c r="K101" s="14"/>
      <c r="L101" s="4"/>
      <c r="M101" s="4"/>
      <c r="N101" s="4"/>
      <c r="O101" s="4"/>
      <c r="P101" s="4"/>
      <c r="Q101" s="4"/>
      <c r="Y101" s="14"/>
      <c r="Z101" s="14"/>
      <c r="AA101" s="14"/>
      <c r="AB101" s="4"/>
      <c r="AC101" s="4"/>
      <c r="AD101" s="4"/>
      <c r="AE101" s="4"/>
      <c r="AF101" s="4"/>
      <c r="AG101" s="4"/>
      <c r="BC101" s="14"/>
      <c r="BD101" s="14"/>
      <c r="BE101" s="14"/>
      <c r="BF101" s="4"/>
      <c r="BG101" s="4"/>
      <c r="BH101" s="4"/>
      <c r="BI101" s="4"/>
      <c r="BJ101" s="4"/>
      <c r="BK101" s="14"/>
      <c r="BL101" s="4"/>
      <c r="BM101" s="4"/>
      <c r="BN101" s="4"/>
      <c r="BO101" s="4"/>
      <c r="BP101" s="4"/>
    </row>
    <row r="102" spans="9:68" s="9" customFormat="1" x14ac:dyDescent="0.25">
      <c r="I102" s="14"/>
      <c r="J102" s="14"/>
      <c r="K102" s="14"/>
      <c r="L102" s="4"/>
      <c r="M102" s="4"/>
      <c r="N102" s="4"/>
      <c r="O102" s="4"/>
      <c r="P102" s="4"/>
      <c r="Q102" s="4"/>
      <c r="Y102" s="14"/>
      <c r="Z102" s="14"/>
      <c r="AA102" s="14"/>
      <c r="AB102" s="4"/>
      <c r="AC102" s="4"/>
      <c r="AD102" s="4"/>
      <c r="AE102" s="4"/>
      <c r="AF102" s="4"/>
      <c r="AG102" s="4"/>
      <c r="BC102" s="14"/>
      <c r="BD102" s="14"/>
      <c r="BE102" s="14"/>
      <c r="BF102" s="4"/>
      <c r="BG102" s="4"/>
      <c r="BH102" s="4"/>
      <c r="BI102" s="4"/>
      <c r="BJ102" s="4"/>
      <c r="BK102" s="14"/>
      <c r="BL102" s="4"/>
      <c r="BM102" s="4"/>
      <c r="BN102" s="4"/>
      <c r="BO102" s="4"/>
      <c r="BP102" s="4"/>
    </row>
    <row r="103" spans="9:68" s="9" customFormat="1" x14ac:dyDescent="0.25">
      <c r="I103" s="14"/>
      <c r="J103" s="14"/>
      <c r="K103" s="14"/>
      <c r="L103" s="4"/>
      <c r="M103" s="4"/>
      <c r="N103" s="4"/>
      <c r="O103" s="4"/>
      <c r="P103" s="4"/>
      <c r="Q103" s="4"/>
      <c r="Y103" s="14"/>
      <c r="Z103" s="14"/>
      <c r="AA103" s="14"/>
      <c r="AB103" s="4"/>
      <c r="AC103" s="4"/>
      <c r="AD103" s="4"/>
      <c r="AE103" s="4"/>
      <c r="AF103" s="4"/>
      <c r="AG103" s="4"/>
      <c r="BC103" s="14"/>
      <c r="BD103" s="14"/>
      <c r="BE103" s="14"/>
      <c r="BF103" s="4"/>
      <c r="BG103" s="4"/>
      <c r="BH103" s="4"/>
      <c r="BI103" s="4"/>
      <c r="BJ103" s="4"/>
      <c r="BK103" s="14"/>
      <c r="BL103" s="4"/>
      <c r="BM103" s="4"/>
      <c r="BN103" s="4"/>
      <c r="BO103" s="4"/>
      <c r="BP103" s="4"/>
    </row>
    <row r="104" spans="9:68" s="9" customFormat="1" x14ac:dyDescent="0.25">
      <c r="I104" s="14"/>
      <c r="J104" s="14"/>
      <c r="K104" s="14"/>
      <c r="L104" s="4"/>
      <c r="M104" s="4"/>
      <c r="N104" s="4"/>
      <c r="O104" s="4"/>
      <c r="P104" s="4"/>
      <c r="Q104" s="4"/>
      <c r="Y104" s="14"/>
      <c r="Z104" s="14"/>
      <c r="AA104" s="14"/>
      <c r="AB104" s="4"/>
      <c r="AC104" s="4"/>
      <c r="AD104" s="4"/>
      <c r="AE104" s="4"/>
      <c r="AF104" s="4"/>
      <c r="AG104" s="4"/>
      <c r="BC104" s="14"/>
      <c r="BD104" s="14"/>
      <c r="BE104" s="14"/>
      <c r="BF104" s="4"/>
      <c r="BG104" s="4"/>
      <c r="BH104" s="4"/>
      <c r="BI104" s="4"/>
      <c r="BJ104" s="4"/>
      <c r="BK104" s="14"/>
      <c r="BL104" s="4"/>
      <c r="BM104" s="4"/>
      <c r="BN104" s="4"/>
      <c r="BO104" s="4"/>
      <c r="BP104" s="4"/>
    </row>
    <row r="105" spans="9:68" s="9" customFormat="1" x14ac:dyDescent="0.25">
      <c r="I105" s="14"/>
      <c r="J105" s="14"/>
      <c r="K105" s="14"/>
      <c r="L105" s="4"/>
      <c r="M105" s="4"/>
      <c r="N105" s="4"/>
      <c r="O105" s="4"/>
      <c r="P105" s="4"/>
      <c r="Q105" s="4"/>
      <c r="Y105" s="14"/>
      <c r="Z105" s="14"/>
      <c r="AA105" s="14"/>
      <c r="AB105" s="4"/>
      <c r="AC105" s="4"/>
      <c r="AD105" s="4"/>
      <c r="AE105" s="4"/>
      <c r="AF105" s="4"/>
      <c r="AG105" s="4"/>
      <c r="BC105" s="14"/>
      <c r="BD105" s="14"/>
      <c r="BE105" s="14"/>
      <c r="BF105" s="4"/>
      <c r="BG105" s="4"/>
      <c r="BH105" s="4"/>
      <c r="BI105" s="4"/>
      <c r="BJ105" s="4"/>
      <c r="BK105" s="14"/>
      <c r="BL105" s="4"/>
      <c r="BM105" s="4"/>
      <c r="BN105" s="4"/>
      <c r="BO105" s="4"/>
      <c r="BP105" s="4"/>
    </row>
    <row r="106" spans="9:68" s="9" customFormat="1" x14ac:dyDescent="0.25">
      <c r="I106" s="14"/>
      <c r="J106" s="14"/>
      <c r="K106" s="14"/>
      <c r="L106" s="4"/>
      <c r="M106" s="4"/>
      <c r="N106" s="4"/>
      <c r="O106" s="4"/>
      <c r="P106" s="4"/>
      <c r="Q106" s="4"/>
      <c r="Y106" s="14"/>
      <c r="Z106" s="14"/>
      <c r="AA106" s="14"/>
      <c r="AB106" s="4"/>
      <c r="AC106" s="4"/>
      <c r="AD106" s="4"/>
      <c r="AE106" s="4"/>
      <c r="AF106" s="4"/>
      <c r="AG106" s="4"/>
      <c r="BC106" s="14"/>
      <c r="BD106" s="14"/>
      <c r="BE106" s="14"/>
      <c r="BF106" s="4"/>
      <c r="BG106" s="4"/>
      <c r="BH106" s="4"/>
      <c r="BI106" s="4"/>
      <c r="BJ106" s="4"/>
      <c r="BK106" s="14"/>
      <c r="BL106" s="4"/>
      <c r="BM106" s="4"/>
      <c r="BN106" s="4"/>
      <c r="BO106" s="4"/>
      <c r="BP106" s="4"/>
    </row>
    <row r="107" spans="9:68" s="9" customFormat="1" x14ac:dyDescent="0.25">
      <c r="I107" s="14"/>
      <c r="J107" s="14"/>
      <c r="K107" s="14"/>
      <c r="L107" s="4"/>
      <c r="M107" s="4"/>
      <c r="N107" s="4"/>
      <c r="O107" s="4"/>
      <c r="P107" s="4"/>
      <c r="Q107" s="4"/>
      <c r="Y107" s="14"/>
      <c r="Z107" s="14"/>
      <c r="AA107" s="14"/>
      <c r="AB107" s="4"/>
      <c r="AC107" s="4"/>
      <c r="AD107" s="4"/>
      <c r="AE107" s="4"/>
      <c r="AF107" s="4"/>
      <c r="AG107" s="4"/>
      <c r="BC107" s="14"/>
      <c r="BD107" s="14"/>
      <c r="BE107" s="14"/>
      <c r="BF107" s="4"/>
      <c r="BG107" s="4"/>
      <c r="BH107" s="4"/>
      <c r="BI107" s="4"/>
      <c r="BJ107" s="4"/>
      <c r="BK107" s="14"/>
      <c r="BL107" s="4"/>
      <c r="BM107" s="4"/>
      <c r="BN107" s="4"/>
      <c r="BO107" s="4"/>
      <c r="BP107" s="4"/>
    </row>
    <row r="108" spans="9:68" s="9" customFormat="1" x14ac:dyDescent="0.25">
      <c r="I108" s="14"/>
      <c r="J108" s="14"/>
      <c r="K108" s="14"/>
      <c r="L108" s="4"/>
      <c r="M108" s="4"/>
      <c r="N108" s="4"/>
      <c r="O108" s="4"/>
      <c r="P108" s="4"/>
      <c r="Q108" s="4"/>
      <c r="Y108" s="14"/>
      <c r="Z108" s="14"/>
      <c r="AA108" s="14"/>
      <c r="AB108" s="4"/>
      <c r="AC108" s="4"/>
      <c r="AD108" s="4"/>
      <c r="AE108" s="4"/>
      <c r="AF108" s="4"/>
      <c r="AG108" s="4"/>
      <c r="BC108" s="14"/>
      <c r="BD108" s="14"/>
      <c r="BE108" s="14"/>
      <c r="BF108" s="4"/>
      <c r="BG108" s="4"/>
      <c r="BH108" s="4"/>
      <c r="BI108" s="4"/>
      <c r="BJ108" s="4"/>
      <c r="BK108" s="14"/>
      <c r="BL108" s="4"/>
      <c r="BM108" s="4"/>
      <c r="BN108" s="4"/>
      <c r="BO108" s="4"/>
      <c r="BP108" s="4"/>
    </row>
    <row r="109" spans="9:68" s="9" customFormat="1" x14ac:dyDescent="0.25">
      <c r="I109" s="14"/>
      <c r="J109" s="14"/>
      <c r="K109" s="14"/>
      <c r="L109" s="4"/>
      <c r="M109" s="4"/>
      <c r="N109" s="4"/>
      <c r="O109" s="4"/>
      <c r="P109" s="4"/>
      <c r="Q109" s="4"/>
      <c r="Y109" s="14"/>
      <c r="Z109" s="14"/>
      <c r="AA109" s="14"/>
      <c r="AB109" s="4"/>
      <c r="AC109" s="4"/>
      <c r="AD109" s="4"/>
      <c r="AE109" s="4"/>
      <c r="AF109" s="4"/>
      <c r="AG109" s="4"/>
      <c r="BC109" s="14"/>
      <c r="BD109" s="14"/>
      <c r="BE109" s="14"/>
      <c r="BF109" s="4"/>
      <c r="BG109" s="4"/>
      <c r="BH109" s="4"/>
      <c r="BI109" s="4"/>
      <c r="BJ109" s="4"/>
      <c r="BK109" s="14"/>
      <c r="BL109" s="4"/>
      <c r="BM109" s="4"/>
      <c r="BN109" s="4"/>
      <c r="BO109" s="4"/>
      <c r="BP109" s="4"/>
    </row>
    <row r="110" spans="9:68" s="9" customFormat="1" x14ac:dyDescent="0.25">
      <c r="I110" s="14"/>
      <c r="J110" s="14"/>
      <c r="K110" s="14"/>
      <c r="L110" s="4"/>
      <c r="M110" s="4"/>
      <c r="N110" s="4"/>
      <c r="O110" s="4"/>
      <c r="P110" s="4"/>
      <c r="Q110" s="4"/>
      <c r="Y110" s="14"/>
      <c r="Z110" s="14"/>
      <c r="AA110" s="14"/>
      <c r="AB110" s="4"/>
      <c r="AC110" s="4"/>
      <c r="AD110" s="4"/>
      <c r="AE110" s="4"/>
      <c r="AF110" s="4"/>
      <c r="AG110" s="4"/>
      <c r="BC110" s="14"/>
      <c r="BD110" s="14"/>
      <c r="BE110" s="14"/>
      <c r="BF110" s="4"/>
      <c r="BG110" s="4"/>
      <c r="BH110" s="4"/>
      <c r="BI110" s="4"/>
      <c r="BJ110" s="4"/>
      <c r="BK110" s="14"/>
      <c r="BL110" s="4"/>
      <c r="BM110" s="4"/>
      <c r="BN110" s="4"/>
      <c r="BO110" s="4"/>
      <c r="BP110" s="4"/>
    </row>
    <row r="111" spans="9:68" s="9" customFormat="1" x14ac:dyDescent="0.25">
      <c r="I111" s="14"/>
      <c r="J111" s="14"/>
      <c r="K111" s="14"/>
      <c r="L111" s="4"/>
      <c r="M111" s="4"/>
      <c r="N111" s="4"/>
      <c r="O111" s="4"/>
      <c r="P111" s="4"/>
      <c r="Q111" s="4"/>
      <c r="Y111" s="14"/>
      <c r="Z111" s="14"/>
      <c r="AA111" s="14"/>
      <c r="AB111" s="4"/>
      <c r="AC111" s="4"/>
      <c r="AD111" s="4"/>
      <c r="AE111" s="4"/>
      <c r="AF111" s="4"/>
      <c r="AG111" s="4"/>
      <c r="BC111" s="14"/>
      <c r="BD111" s="14"/>
      <c r="BE111" s="14"/>
      <c r="BF111" s="4"/>
      <c r="BG111" s="4"/>
      <c r="BH111" s="4"/>
      <c r="BI111" s="4"/>
      <c r="BJ111" s="4"/>
      <c r="BK111" s="14"/>
      <c r="BL111" s="4"/>
      <c r="BM111" s="4"/>
      <c r="BN111" s="4"/>
      <c r="BO111" s="4"/>
      <c r="BP111" s="4"/>
    </row>
    <row r="112" spans="9:68" s="9" customFormat="1" x14ac:dyDescent="0.25">
      <c r="I112" s="14"/>
      <c r="J112" s="14"/>
      <c r="K112" s="14"/>
      <c r="L112" s="4"/>
      <c r="M112" s="4"/>
      <c r="N112" s="4"/>
      <c r="O112" s="4"/>
      <c r="P112" s="4"/>
      <c r="Q112" s="4"/>
      <c r="Y112" s="14"/>
      <c r="Z112" s="14"/>
      <c r="AA112" s="14"/>
      <c r="AB112" s="4"/>
      <c r="AC112" s="4"/>
      <c r="AD112" s="4"/>
      <c r="AE112" s="4"/>
      <c r="AF112" s="4"/>
      <c r="AG112" s="4"/>
      <c r="BC112" s="14"/>
      <c r="BD112" s="14"/>
      <c r="BE112" s="14"/>
      <c r="BF112" s="4"/>
      <c r="BG112" s="4"/>
      <c r="BH112" s="4"/>
      <c r="BI112" s="4"/>
      <c r="BJ112" s="4"/>
      <c r="BK112" s="14"/>
      <c r="BL112" s="4"/>
      <c r="BM112" s="4"/>
      <c r="BN112" s="4"/>
      <c r="BO112" s="4"/>
      <c r="BP112" s="4"/>
    </row>
    <row r="113" spans="9:68" s="9" customFormat="1" x14ac:dyDescent="0.25">
      <c r="I113" s="14"/>
      <c r="J113" s="14"/>
      <c r="K113" s="14"/>
      <c r="L113" s="4"/>
      <c r="M113" s="4"/>
      <c r="N113" s="4"/>
      <c r="O113" s="4"/>
      <c r="P113" s="4"/>
      <c r="Q113" s="4"/>
      <c r="Y113" s="14"/>
      <c r="Z113" s="14"/>
      <c r="AA113" s="14"/>
      <c r="AB113" s="4"/>
      <c r="AC113" s="4"/>
      <c r="AD113" s="4"/>
      <c r="AE113" s="4"/>
      <c r="AF113" s="4"/>
      <c r="AG113" s="4"/>
      <c r="BC113" s="14"/>
      <c r="BD113" s="14"/>
      <c r="BE113" s="14"/>
      <c r="BF113" s="4"/>
      <c r="BG113" s="4"/>
      <c r="BH113" s="4"/>
      <c r="BI113" s="4"/>
      <c r="BJ113" s="4"/>
      <c r="BK113" s="14"/>
      <c r="BL113" s="4"/>
      <c r="BM113" s="4"/>
      <c r="BN113" s="4"/>
      <c r="BO113" s="4"/>
      <c r="BP113" s="4"/>
    </row>
    <row r="114" spans="9:68" s="9" customFormat="1" x14ac:dyDescent="0.25">
      <c r="I114" s="14"/>
      <c r="J114" s="14"/>
      <c r="K114" s="14"/>
      <c r="L114" s="4"/>
      <c r="M114" s="4"/>
      <c r="N114" s="4"/>
      <c r="O114" s="4"/>
      <c r="P114" s="4"/>
      <c r="Q114" s="4"/>
      <c r="Y114" s="14"/>
      <c r="Z114" s="14"/>
      <c r="AA114" s="14"/>
      <c r="AB114" s="4"/>
      <c r="AC114" s="4"/>
      <c r="AD114" s="4"/>
      <c r="AE114" s="4"/>
      <c r="AF114" s="4"/>
      <c r="AG114" s="4"/>
      <c r="BC114" s="14"/>
      <c r="BD114" s="14"/>
      <c r="BE114" s="14"/>
      <c r="BF114" s="4"/>
      <c r="BG114" s="4"/>
      <c r="BH114" s="4"/>
      <c r="BI114" s="4"/>
      <c r="BJ114" s="4"/>
      <c r="BK114" s="14"/>
      <c r="BL114" s="4"/>
      <c r="BM114" s="4"/>
      <c r="BN114" s="4"/>
      <c r="BO114" s="4"/>
      <c r="BP114" s="4"/>
    </row>
    <row r="115" spans="9:68" s="9" customFormat="1" x14ac:dyDescent="0.25">
      <c r="I115" s="14"/>
      <c r="J115" s="14"/>
      <c r="K115" s="14"/>
      <c r="L115" s="4"/>
      <c r="M115" s="4"/>
      <c r="N115" s="4"/>
      <c r="O115" s="4"/>
      <c r="P115" s="4"/>
      <c r="Q115" s="4"/>
      <c r="Y115" s="14"/>
      <c r="Z115" s="14"/>
      <c r="AA115" s="14"/>
      <c r="AB115" s="4"/>
      <c r="AC115" s="4"/>
      <c r="AD115" s="4"/>
      <c r="AE115" s="4"/>
      <c r="AF115" s="4"/>
      <c r="AG115" s="4"/>
      <c r="BC115" s="14"/>
      <c r="BD115" s="14"/>
      <c r="BE115" s="14"/>
      <c r="BF115" s="4"/>
      <c r="BG115" s="4"/>
      <c r="BH115" s="4"/>
      <c r="BI115" s="4"/>
      <c r="BJ115" s="4"/>
      <c r="BK115" s="14"/>
      <c r="BL115" s="4"/>
      <c r="BM115" s="4"/>
      <c r="BN115" s="4"/>
      <c r="BO115" s="4"/>
      <c r="BP115" s="4"/>
    </row>
    <row r="116" spans="9:68" s="9" customFormat="1" x14ac:dyDescent="0.25">
      <c r="I116" s="14"/>
      <c r="J116" s="14"/>
      <c r="K116" s="14"/>
      <c r="L116" s="4"/>
      <c r="M116" s="4"/>
      <c r="N116" s="4"/>
      <c r="O116" s="4"/>
      <c r="P116" s="4"/>
      <c r="Q116" s="4"/>
      <c r="Y116" s="14"/>
      <c r="Z116" s="14"/>
      <c r="AA116" s="14"/>
      <c r="AB116" s="4"/>
      <c r="AC116" s="4"/>
      <c r="AD116" s="4"/>
      <c r="AE116" s="4"/>
      <c r="AF116" s="4"/>
      <c r="AG116" s="4"/>
      <c r="BC116" s="14"/>
      <c r="BD116" s="14"/>
      <c r="BE116" s="14"/>
      <c r="BF116" s="4"/>
      <c r="BG116" s="4"/>
      <c r="BH116" s="4"/>
      <c r="BI116" s="4"/>
      <c r="BJ116" s="4"/>
      <c r="BK116" s="14"/>
      <c r="BL116" s="4"/>
      <c r="BM116" s="4"/>
      <c r="BN116" s="4"/>
      <c r="BO116" s="4"/>
      <c r="BP116" s="4"/>
    </row>
    <row r="117" spans="9:68" s="9" customFormat="1" x14ac:dyDescent="0.25">
      <c r="I117" s="14"/>
      <c r="J117" s="14"/>
      <c r="K117" s="14"/>
      <c r="L117" s="4"/>
      <c r="M117" s="4"/>
      <c r="N117" s="4"/>
      <c r="O117" s="4"/>
      <c r="P117" s="4"/>
      <c r="Q117" s="4"/>
      <c r="Y117" s="14"/>
      <c r="Z117" s="14"/>
      <c r="AA117" s="14"/>
      <c r="AB117" s="4"/>
      <c r="AC117" s="4"/>
      <c r="AD117" s="4"/>
      <c r="AE117" s="4"/>
      <c r="AF117" s="4"/>
      <c r="AG117" s="4"/>
      <c r="BC117" s="14"/>
      <c r="BD117" s="14"/>
      <c r="BE117" s="14"/>
      <c r="BF117" s="4"/>
      <c r="BG117" s="4"/>
      <c r="BH117" s="4"/>
      <c r="BI117" s="4"/>
      <c r="BJ117" s="4"/>
      <c r="BK117" s="14"/>
      <c r="BL117" s="4"/>
      <c r="BM117" s="4"/>
      <c r="BN117" s="4"/>
      <c r="BO117" s="4"/>
      <c r="BP117" s="4"/>
    </row>
    <row r="118" spans="9:68" s="9" customFormat="1" x14ac:dyDescent="0.25">
      <c r="I118" s="14"/>
      <c r="J118" s="14"/>
      <c r="K118" s="14"/>
      <c r="L118" s="4"/>
      <c r="M118" s="4"/>
      <c r="N118" s="4"/>
      <c r="O118" s="4"/>
      <c r="P118" s="4"/>
      <c r="Q118" s="4"/>
      <c r="Y118" s="14"/>
      <c r="Z118" s="14"/>
      <c r="AA118" s="14"/>
      <c r="AB118" s="4"/>
      <c r="AC118" s="4"/>
      <c r="AD118" s="4"/>
      <c r="AE118" s="4"/>
      <c r="AF118" s="4"/>
      <c r="AG118" s="4"/>
      <c r="BC118" s="14"/>
      <c r="BD118" s="14"/>
      <c r="BE118" s="14"/>
      <c r="BF118" s="4"/>
      <c r="BG118" s="4"/>
      <c r="BH118" s="4"/>
      <c r="BI118" s="4"/>
      <c r="BJ118" s="4"/>
      <c r="BK118" s="14"/>
      <c r="BL118" s="4"/>
      <c r="BM118" s="4"/>
      <c r="BN118" s="4"/>
      <c r="BO118" s="4"/>
      <c r="BP118" s="4"/>
    </row>
    <row r="119" spans="9:68" s="9" customFormat="1" x14ac:dyDescent="0.25">
      <c r="I119" s="14"/>
      <c r="J119" s="14"/>
      <c r="K119" s="14"/>
      <c r="L119" s="4"/>
      <c r="M119" s="4"/>
      <c r="N119" s="4"/>
      <c r="O119" s="4"/>
      <c r="P119" s="4"/>
      <c r="Q119" s="4"/>
      <c r="Y119" s="14"/>
      <c r="Z119" s="14"/>
      <c r="AA119" s="14"/>
      <c r="AB119" s="4"/>
      <c r="AC119" s="4"/>
      <c r="AD119" s="4"/>
      <c r="AE119" s="4"/>
      <c r="AF119" s="4"/>
      <c r="AG119" s="4"/>
      <c r="BC119" s="14"/>
      <c r="BD119" s="14"/>
      <c r="BE119" s="14"/>
      <c r="BF119" s="4"/>
      <c r="BG119" s="4"/>
      <c r="BH119" s="4"/>
      <c r="BI119" s="4"/>
      <c r="BJ119" s="4"/>
      <c r="BK119" s="14"/>
      <c r="BL119" s="4"/>
      <c r="BM119" s="4"/>
      <c r="BN119" s="4"/>
      <c r="BO119" s="4"/>
      <c r="BP119" s="4"/>
    </row>
    <row r="120" spans="9:68" s="9" customFormat="1" x14ac:dyDescent="0.25">
      <c r="I120" s="14"/>
      <c r="J120" s="14"/>
      <c r="K120" s="14"/>
      <c r="L120" s="4"/>
      <c r="M120" s="4"/>
      <c r="N120" s="4"/>
      <c r="O120" s="4"/>
      <c r="P120" s="4"/>
      <c r="Q120" s="4"/>
      <c r="Y120" s="14"/>
      <c r="Z120" s="14"/>
      <c r="AA120" s="14"/>
      <c r="AB120" s="4"/>
      <c r="AC120" s="4"/>
      <c r="AD120" s="4"/>
      <c r="AE120" s="4"/>
      <c r="AF120" s="4"/>
      <c r="AG120" s="4"/>
      <c r="BC120" s="14"/>
      <c r="BD120" s="14"/>
      <c r="BE120" s="14"/>
      <c r="BF120" s="4"/>
      <c r="BG120" s="4"/>
      <c r="BH120" s="4"/>
      <c r="BI120" s="4"/>
      <c r="BJ120" s="4"/>
      <c r="BK120" s="14"/>
      <c r="BL120" s="4"/>
      <c r="BM120" s="4"/>
      <c r="BN120" s="4"/>
      <c r="BO120" s="4"/>
      <c r="BP120" s="4"/>
    </row>
    <row r="121" spans="9:68" s="9" customFormat="1" x14ac:dyDescent="0.25">
      <c r="I121" s="14"/>
      <c r="J121" s="14"/>
      <c r="K121" s="14"/>
      <c r="L121" s="4"/>
      <c r="M121" s="4"/>
      <c r="N121" s="4"/>
      <c r="O121" s="4"/>
      <c r="P121" s="4"/>
      <c r="Q121" s="4"/>
      <c r="Y121" s="14"/>
      <c r="Z121" s="14"/>
      <c r="AA121" s="14"/>
      <c r="AB121" s="4"/>
      <c r="AC121" s="4"/>
      <c r="AD121" s="4"/>
      <c r="AE121" s="4"/>
      <c r="AF121" s="4"/>
      <c r="AG121" s="4"/>
      <c r="BC121" s="14"/>
      <c r="BD121" s="14"/>
      <c r="BE121" s="14"/>
      <c r="BF121" s="4"/>
      <c r="BG121" s="4"/>
      <c r="BH121" s="4"/>
      <c r="BI121" s="4"/>
      <c r="BJ121" s="4"/>
      <c r="BK121" s="14"/>
      <c r="BL121" s="4"/>
      <c r="BM121" s="4"/>
      <c r="BN121" s="4"/>
      <c r="BO121" s="4"/>
      <c r="BP121" s="4"/>
    </row>
    <row r="122" spans="9:68" s="9" customFormat="1" x14ac:dyDescent="0.25">
      <c r="I122" s="14"/>
      <c r="J122" s="14"/>
      <c r="K122" s="14"/>
      <c r="L122" s="4"/>
      <c r="M122" s="4"/>
      <c r="N122" s="4"/>
      <c r="O122" s="4"/>
      <c r="P122" s="4"/>
      <c r="Q122" s="4"/>
      <c r="Y122" s="14"/>
      <c r="Z122" s="14"/>
      <c r="AA122" s="14"/>
      <c r="AB122" s="4"/>
      <c r="AC122" s="4"/>
      <c r="AD122" s="4"/>
      <c r="AE122" s="4"/>
      <c r="AF122" s="4"/>
      <c r="AG122" s="4"/>
      <c r="BC122" s="14"/>
      <c r="BD122" s="14"/>
      <c r="BE122" s="14"/>
      <c r="BF122" s="4"/>
      <c r="BG122" s="4"/>
      <c r="BH122" s="4"/>
      <c r="BI122" s="4"/>
      <c r="BJ122" s="4"/>
      <c r="BK122" s="14"/>
      <c r="BL122" s="4"/>
      <c r="BM122" s="4"/>
      <c r="BN122" s="4"/>
      <c r="BO122" s="4"/>
      <c r="BP122" s="4"/>
    </row>
    <row r="123" spans="9:68" s="9" customFormat="1" x14ac:dyDescent="0.25">
      <c r="I123" s="14"/>
      <c r="J123" s="14"/>
      <c r="K123" s="14"/>
      <c r="L123" s="4"/>
      <c r="M123" s="4"/>
      <c r="N123" s="4"/>
      <c r="O123" s="4"/>
      <c r="P123" s="4"/>
      <c r="Q123" s="4"/>
      <c r="Y123" s="14"/>
      <c r="Z123" s="14"/>
      <c r="AA123" s="14"/>
      <c r="AB123" s="4"/>
      <c r="AC123" s="4"/>
      <c r="AD123" s="4"/>
      <c r="AE123" s="4"/>
      <c r="AF123" s="4"/>
      <c r="AG123" s="4"/>
      <c r="BC123" s="14"/>
      <c r="BD123" s="14"/>
      <c r="BE123" s="14"/>
      <c r="BF123" s="4"/>
      <c r="BG123" s="4"/>
      <c r="BH123" s="4"/>
      <c r="BI123" s="4"/>
      <c r="BJ123" s="4"/>
      <c r="BK123" s="14"/>
      <c r="BL123" s="4"/>
      <c r="BM123" s="4"/>
      <c r="BN123" s="4"/>
      <c r="BO123" s="4"/>
      <c r="BP123" s="4"/>
    </row>
    <row r="124" spans="9:68" s="9" customFormat="1" x14ac:dyDescent="0.25">
      <c r="I124" s="14"/>
      <c r="J124" s="14"/>
      <c r="K124" s="14"/>
      <c r="L124" s="4"/>
      <c r="M124" s="4"/>
      <c r="N124" s="4"/>
      <c r="O124" s="4"/>
      <c r="P124" s="4"/>
      <c r="Q124" s="4"/>
      <c r="Y124" s="14"/>
      <c r="Z124" s="14"/>
      <c r="AA124" s="14"/>
      <c r="AB124" s="4"/>
      <c r="AC124" s="4"/>
      <c r="AD124" s="4"/>
      <c r="AE124" s="4"/>
      <c r="AF124" s="4"/>
      <c r="AG124" s="4"/>
      <c r="BC124" s="14"/>
      <c r="BD124" s="14"/>
      <c r="BE124" s="14"/>
      <c r="BF124" s="4"/>
      <c r="BG124" s="4"/>
      <c r="BH124" s="4"/>
      <c r="BI124" s="4"/>
      <c r="BJ124" s="4"/>
      <c r="BK124" s="14"/>
      <c r="BL124" s="4"/>
      <c r="BM124" s="4"/>
      <c r="BN124" s="4"/>
      <c r="BO124" s="4"/>
      <c r="BP124" s="4"/>
    </row>
    <row r="125" spans="9:68" s="9" customFormat="1" x14ac:dyDescent="0.25">
      <c r="I125" s="14"/>
      <c r="J125" s="14"/>
      <c r="K125" s="14"/>
      <c r="L125" s="4"/>
      <c r="M125" s="4"/>
      <c r="N125" s="4"/>
      <c r="O125" s="4"/>
      <c r="P125" s="4"/>
      <c r="Q125" s="4"/>
      <c r="Y125" s="14"/>
      <c r="Z125" s="14"/>
      <c r="AA125" s="14"/>
      <c r="AB125" s="4"/>
      <c r="AC125" s="4"/>
      <c r="AD125" s="4"/>
      <c r="AE125" s="4"/>
      <c r="AF125" s="4"/>
      <c r="AG125" s="4"/>
      <c r="BC125" s="14"/>
      <c r="BD125" s="14"/>
      <c r="BE125" s="14"/>
      <c r="BF125" s="4"/>
      <c r="BG125" s="4"/>
      <c r="BH125" s="4"/>
      <c r="BI125" s="4"/>
      <c r="BJ125" s="4"/>
      <c r="BK125" s="14"/>
      <c r="BL125" s="4"/>
      <c r="BM125" s="4"/>
      <c r="BN125" s="4"/>
      <c r="BO125" s="4"/>
      <c r="BP125" s="4"/>
    </row>
    <row r="126" spans="9:68" s="9" customFormat="1" x14ac:dyDescent="0.25">
      <c r="I126" s="14"/>
      <c r="J126" s="14"/>
      <c r="K126" s="14"/>
      <c r="L126" s="4"/>
      <c r="M126" s="4"/>
      <c r="N126" s="4"/>
      <c r="O126" s="4"/>
      <c r="P126" s="4"/>
      <c r="Q126" s="4"/>
      <c r="Y126" s="14"/>
      <c r="Z126" s="14"/>
      <c r="AA126" s="14"/>
      <c r="AB126" s="4"/>
      <c r="AC126" s="4"/>
      <c r="AD126" s="4"/>
      <c r="AE126" s="4"/>
      <c r="AF126" s="4"/>
      <c r="AG126" s="4"/>
      <c r="BC126" s="14"/>
      <c r="BD126" s="14"/>
      <c r="BE126" s="14"/>
      <c r="BF126" s="4"/>
      <c r="BG126" s="4"/>
      <c r="BH126" s="4"/>
      <c r="BI126" s="4"/>
      <c r="BJ126" s="4"/>
      <c r="BK126" s="14"/>
      <c r="BL126" s="4"/>
      <c r="BM126" s="4"/>
      <c r="BN126" s="4"/>
      <c r="BO126" s="4"/>
      <c r="BP126" s="4"/>
    </row>
    <row r="127" spans="9:68" s="9" customFormat="1" x14ac:dyDescent="0.25">
      <c r="I127" s="14"/>
      <c r="J127" s="14"/>
      <c r="K127" s="14"/>
      <c r="L127" s="4"/>
      <c r="M127" s="4"/>
      <c r="N127" s="4"/>
      <c r="O127" s="4"/>
      <c r="P127" s="4"/>
      <c r="Q127" s="4"/>
      <c r="Y127" s="14"/>
      <c r="Z127" s="14"/>
      <c r="AA127" s="14"/>
      <c r="AB127" s="4"/>
      <c r="AC127" s="4"/>
      <c r="AD127" s="4"/>
      <c r="AE127" s="4"/>
      <c r="AF127" s="4"/>
      <c r="AG127" s="4"/>
      <c r="BC127" s="14"/>
      <c r="BD127" s="14"/>
      <c r="BE127" s="14"/>
      <c r="BF127" s="4"/>
      <c r="BG127" s="4"/>
      <c r="BH127" s="4"/>
      <c r="BI127" s="4"/>
      <c r="BJ127" s="4"/>
      <c r="BK127" s="14"/>
      <c r="BL127" s="4"/>
      <c r="BM127" s="4"/>
      <c r="BN127" s="4"/>
      <c r="BO127" s="4"/>
      <c r="BP127" s="4"/>
    </row>
    <row r="128" spans="9:68" s="9" customFormat="1" x14ac:dyDescent="0.25">
      <c r="I128" s="14"/>
      <c r="J128" s="14"/>
      <c r="K128" s="14"/>
      <c r="L128" s="4"/>
      <c r="M128" s="4"/>
      <c r="N128" s="4"/>
      <c r="O128" s="4"/>
      <c r="P128" s="4"/>
      <c r="Q128" s="4"/>
      <c r="Y128" s="14"/>
      <c r="Z128" s="14"/>
      <c r="AA128" s="14"/>
      <c r="AB128" s="4"/>
      <c r="AC128" s="4"/>
      <c r="AD128" s="4"/>
      <c r="AE128" s="4"/>
      <c r="AF128" s="4"/>
      <c r="AG128" s="4"/>
      <c r="BC128" s="14"/>
      <c r="BD128" s="14"/>
      <c r="BE128" s="14"/>
      <c r="BF128" s="4"/>
      <c r="BG128" s="4"/>
      <c r="BH128" s="4"/>
      <c r="BI128" s="4"/>
      <c r="BJ128" s="4"/>
      <c r="BK128" s="14"/>
      <c r="BL128" s="4"/>
      <c r="BM128" s="4"/>
      <c r="BN128" s="4"/>
      <c r="BO128" s="4"/>
      <c r="BP128" s="4"/>
    </row>
    <row r="129" spans="9:68" s="9" customFormat="1" x14ac:dyDescent="0.25">
      <c r="I129" s="14"/>
      <c r="J129" s="14"/>
      <c r="K129" s="14"/>
      <c r="L129" s="4"/>
      <c r="M129" s="4"/>
      <c r="N129" s="4"/>
      <c r="O129" s="4"/>
      <c r="P129" s="4"/>
      <c r="Q129" s="4"/>
      <c r="Y129" s="14"/>
      <c r="Z129" s="14"/>
      <c r="AA129" s="14"/>
      <c r="AB129" s="4"/>
      <c r="AC129" s="4"/>
      <c r="AD129" s="4"/>
      <c r="AE129" s="4"/>
      <c r="AF129" s="4"/>
      <c r="AG129" s="4"/>
      <c r="BC129" s="14"/>
      <c r="BD129" s="14"/>
      <c r="BE129" s="14"/>
      <c r="BF129" s="4"/>
      <c r="BG129" s="4"/>
      <c r="BH129" s="4"/>
      <c r="BI129" s="4"/>
      <c r="BJ129" s="4"/>
      <c r="BK129" s="14"/>
      <c r="BL129" s="4"/>
      <c r="BM129" s="4"/>
      <c r="BN129" s="4"/>
      <c r="BO129" s="4"/>
      <c r="BP129" s="4"/>
    </row>
    <row r="130" spans="9:68" s="9" customFormat="1" x14ac:dyDescent="0.25">
      <c r="I130" s="14"/>
      <c r="J130" s="14"/>
      <c r="K130" s="14"/>
      <c r="L130" s="4"/>
      <c r="M130" s="4"/>
      <c r="N130" s="4"/>
      <c r="O130" s="4"/>
      <c r="P130" s="4"/>
      <c r="Q130" s="4"/>
      <c r="Y130" s="14"/>
      <c r="Z130" s="14"/>
      <c r="AA130" s="14"/>
      <c r="AB130" s="4"/>
      <c r="AC130" s="4"/>
      <c r="AD130" s="4"/>
      <c r="AE130" s="4"/>
      <c r="AF130" s="4"/>
      <c r="AG130" s="4"/>
      <c r="BC130" s="14"/>
      <c r="BD130" s="14"/>
      <c r="BE130" s="14"/>
      <c r="BF130" s="4"/>
      <c r="BG130" s="4"/>
      <c r="BH130" s="4"/>
      <c r="BI130" s="4"/>
      <c r="BJ130" s="4"/>
      <c r="BK130" s="14"/>
      <c r="BL130" s="4"/>
      <c r="BM130" s="4"/>
      <c r="BN130" s="4"/>
      <c r="BO130" s="4"/>
      <c r="BP130" s="4"/>
    </row>
    <row r="131" spans="9:68" s="9" customFormat="1" x14ac:dyDescent="0.25">
      <c r="I131" s="14"/>
      <c r="J131" s="14"/>
      <c r="K131" s="14"/>
      <c r="L131" s="4"/>
      <c r="M131" s="4"/>
      <c r="N131" s="4"/>
      <c r="O131" s="4"/>
      <c r="P131" s="4"/>
      <c r="Q131" s="4"/>
      <c r="Y131" s="14"/>
      <c r="Z131" s="14"/>
      <c r="AA131" s="14"/>
      <c r="AB131" s="4"/>
      <c r="AC131" s="4"/>
      <c r="AD131" s="4"/>
      <c r="AE131" s="4"/>
      <c r="AF131" s="4"/>
      <c r="AG131" s="4"/>
      <c r="BC131" s="14"/>
      <c r="BD131" s="14"/>
      <c r="BE131" s="14"/>
      <c r="BF131" s="4"/>
      <c r="BG131" s="4"/>
      <c r="BH131" s="4"/>
      <c r="BI131" s="4"/>
      <c r="BJ131" s="4"/>
      <c r="BK131" s="14"/>
      <c r="BL131" s="4"/>
      <c r="BM131" s="4"/>
      <c r="BN131" s="4"/>
      <c r="BO131" s="4"/>
      <c r="BP131" s="4"/>
    </row>
    <row r="132" spans="9:68" s="9" customFormat="1" x14ac:dyDescent="0.25">
      <c r="I132" s="14"/>
      <c r="J132" s="14"/>
      <c r="K132" s="14"/>
      <c r="L132" s="4"/>
      <c r="M132" s="4"/>
      <c r="N132" s="4"/>
      <c r="O132" s="4"/>
      <c r="P132" s="4"/>
      <c r="Q132" s="4"/>
      <c r="Y132" s="14"/>
      <c r="Z132" s="14"/>
      <c r="AA132" s="14"/>
      <c r="AB132" s="4"/>
      <c r="AC132" s="4"/>
      <c r="AD132" s="4"/>
      <c r="AE132" s="4"/>
      <c r="AF132" s="4"/>
      <c r="AG132" s="4"/>
      <c r="BC132" s="14"/>
      <c r="BD132" s="14"/>
      <c r="BE132" s="14"/>
      <c r="BF132" s="4"/>
      <c r="BG132" s="4"/>
      <c r="BH132" s="4"/>
      <c r="BI132" s="4"/>
      <c r="BJ132" s="4"/>
      <c r="BK132" s="14"/>
      <c r="BL132" s="4"/>
      <c r="BM132" s="4"/>
      <c r="BN132" s="4"/>
      <c r="BO132" s="4"/>
      <c r="BP132" s="4"/>
    </row>
    <row r="133" spans="9:68" s="9" customFormat="1" x14ac:dyDescent="0.25">
      <c r="I133" s="14"/>
      <c r="J133" s="14"/>
      <c r="K133" s="14"/>
      <c r="L133" s="4"/>
      <c r="M133" s="4"/>
      <c r="N133" s="4"/>
      <c r="O133" s="4"/>
      <c r="P133" s="4"/>
      <c r="Q133" s="4"/>
      <c r="Y133" s="14"/>
      <c r="Z133" s="14"/>
      <c r="AA133" s="14"/>
      <c r="AB133" s="4"/>
      <c r="AC133" s="4"/>
      <c r="AD133" s="4"/>
      <c r="AE133" s="4"/>
      <c r="AF133" s="4"/>
      <c r="AG133" s="4"/>
      <c r="BC133" s="14"/>
      <c r="BD133" s="14"/>
      <c r="BE133" s="14"/>
      <c r="BF133" s="4"/>
      <c r="BG133" s="4"/>
      <c r="BH133" s="4"/>
      <c r="BI133" s="4"/>
      <c r="BJ133" s="4"/>
      <c r="BK133" s="14"/>
      <c r="BL133" s="4"/>
      <c r="BM133" s="4"/>
      <c r="BN133" s="4"/>
      <c r="BO133" s="4"/>
      <c r="BP133" s="4"/>
    </row>
    <row r="134" spans="9:68" s="9" customFormat="1" x14ac:dyDescent="0.25">
      <c r="I134" s="14"/>
      <c r="J134" s="14"/>
      <c r="K134" s="14"/>
      <c r="L134" s="4"/>
      <c r="M134" s="4"/>
      <c r="N134" s="4"/>
      <c r="O134" s="4"/>
      <c r="P134" s="4"/>
      <c r="Q134" s="4"/>
      <c r="Y134" s="14"/>
      <c r="Z134" s="14"/>
      <c r="AA134" s="14"/>
      <c r="AB134" s="4"/>
      <c r="AC134" s="4"/>
      <c r="AD134" s="4"/>
      <c r="AE134" s="4"/>
      <c r="AF134" s="4"/>
      <c r="AG134" s="4"/>
      <c r="BC134" s="14"/>
      <c r="BD134" s="14"/>
      <c r="BE134" s="14"/>
      <c r="BF134" s="4"/>
      <c r="BG134" s="4"/>
      <c r="BH134" s="4"/>
      <c r="BI134" s="4"/>
      <c r="BJ134" s="4"/>
      <c r="BK134" s="14"/>
      <c r="BL134" s="4"/>
      <c r="BM134" s="4"/>
      <c r="BN134" s="4"/>
      <c r="BO134" s="4"/>
      <c r="BP134" s="4"/>
    </row>
    <row r="135" spans="9:68" s="9" customFormat="1" x14ac:dyDescent="0.25">
      <c r="I135" s="14"/>
      <c r="J135" s="14"/>
      <c r="K135" s="14"/>
      <c r="L135" s="4"/>
      <c r="M135" s="4"/>
      <c r="N135" s="4"/>
      <c r="O135" s="4"/>
      <c r="P135" s="4"/>
      <c r="Q135" s="4"/>
      <c r="Y135" s="14"/>
      <c r="Z135" s="14"/>
      <c r="AA135" s="14"/>
      <c r="AB135" s="4"/>
      <c r="AC135" s="4"/>
      <c r="AD135" s="4"/>
      <c r="AE135" s="4"/>
      <c r="AF135" s="4"/>
      <c r="AG135" s="4"/>
      <c r="BC135" s="14"/>
      <c r="BD135" s="14"/>
      <c r="BE135" s="14"/>
      <c r="BF135" s="4"/>
      <c r="BG135" s="4"/>
      <c r="BH135" s="4"/>
      <c r="BI135" s="4"/>
      <c r="BJ135" s="4"/>
      <c r="BK135" s="14"/>
      <c r="BL135" s="4"/>
      <c r="BM135" s="4"/>
      <c r="BN135" s="4"/>
      <c r="BO135" s="4"/>
      <c r="BP135" s="4"/>
    </row>
    <row r="136" spans="9:68" s="9" customFormat="1" x14ac:dyDescent="0.25">
      <c r="I136" s="14"/>
      <c r="J136" s="14"/>
      <c r="K136" s="14"/>
      <c r="L136" s="4"/>
      <c r="M136" s="4"/>
      <c r="N136" s="4"/>
      <c r="O136" s="4"/>
      <c r="P136" s="4"/>
      <c r="Q136" s="4"/>
      <c r="Y136" s="14"/>
      <c r="Z136" s="14"/>
      <c r="AA136" s="14"/>
      <c r="AB136" s="4"/>
      <c r="AC136" s="4"/>
      <c r="AD136" s="4"/>
      <c r="AE136" s="4"/>
      <c r="AF136" s="4"/>
      <c r="AG136" s="4"/>
      <c r="BC136" s="14"/>
      <c r="BD136" s="14"/>
      <c r="BE136" s="14"/>
      <c r="BF136" s="4"/>
      <c r="BG136" s="4"/>
      <c r="BH136" s="4"/>
      <c r="BI136" s="4"/>
      <c r="BJ136" s="4"/>
      <c r="BK136" s="14"/>
      <c r="BL136" s="4"/>
      <c r="BM136" s="4"/>
      <c r="BN136" s="4"/>
      <c r="BO136" s="4"/>
      <c r="BP136" s="4"/>
    </row>
    <row r="137" spans="9:68" s="9" customFormat="1" x14ac:dyDescent="0.25">
      <c r="I137" s="14"/>
      <c r="J137" s="14"/>
      <c r="K137" s="14"/>
      <c r="L137" s="4"/>
      <c r="M137" s="4"/>
      <c r="N137" s="4"/>
      <c r="O137" s="4"/>
      <c r="P137" s="4"/>
      <c r="Q137" s="4"/>
      <c r="Y137" s="14"/>
      <c r="Z137" s="14"/>
      <c r="AA137" s="14"/>
      <c r="AB137" s="4"/>
      <c r="AC137" s="4"/>
      <c r="AD137" s="4"/>
      <c r="AE137" s="4"/>
      <c r="AF137" s="4"/>
      <c r="AG137" s="4"/>
      <c r="BC137" s="14"/>
      <c r="BD137" s="14"/>
      <c r="BE137" s="14"/>
      <c r="BF137" s="4"/>
      <c r="BG137" s="4"/>
      <c r="BH137" s="4"/>
      <c r="BI137" s="4"/>
      <c r="BJ137" s="4"/>
      <c r="BK137" s="14"/>
      <c r="BL137" s="4"/>
      <c r="BM137" s="4"/>
      <c r="BN137" s="4"/>
      <c r="BO137" s="4"/>
      <c r="BP137" s="4"/>
    </row>
    <row r="138" spans="9:68" s="9" customFormat="1" x14ac:dyDescent="0.25">
      <c r="I138" s="14"/>
      <c r="J138" s="14"/>
      <c r="K138" s="14"/>
      <c r="L138" s="4"/>
      <c r="M138" s="4"/>
      <c r="N138" s="4"/>
      <c r="O138" s="4"/>
      <c r="P138" s="4"/>
      <c r="Q138" s="4"/>
      <c r="Y138" s="14"/>
      <c r="Z138" s="14"/>
      <c r="AA138" s="14"/>
      <c r="AB138" s="4"/>
      <c r="AC138" s="4"/>
      <c r="AD138" s="4"/>
      <c r="AE138" s="4"/>
      <c r="AF138" s="4"/>
      <c r="AG138" s="4"/>
      <c r="BC138" s="14"/>
      <c r="BD138" s="14"/>
      <c r="BE138" s="14"/>
      <c r="BF138" s="4"/>
      <c r="BG138" s="4"/>
      <c r="BH138" s="4"/>
      <c r="BI138" s="4"/>
      <c r="BJ138" s="4"/>
      <c r="BK138" s="14"/>
      <c r="BL138" s="4"/>
      <c r="BM138" s="4"/>
      <c r="BN138" s="4"/>
      <c r="BO138" s="4"/>
      <c r="BP138" s="4"/>
    </row>
    <row r="139" spans="9:68" s="9" customFormat="1" x14ac:dyDescent="0.25">
      <c r="I139" s="14"/>
      <c r="J139" s="14"/>
      <c r="K139" s="14"/>
      <c r="L139" s="4"/>
      <c r="M139" s="4"/>
      <c r="N139" s="4"/>
      <c r="O139" s="4"/>
      <c r="P139" s="4"/>
      <c r="Q139" s="4"/>
      <c r="Y139" s="14"/>
      <c r="Z139" s="14"/>
      <c r="AA139" s="14"/>
      <c r="AB139" s="4"/>
      <c r="AC139" s="4"/>
      <c r="AD139" s="4"/>
      <c r="AE139" s="4"/>
      <c r="AF139" s="4"/>
      <c r="AG139" s="4"/>
      <c r="BC139" s="14"/>
      <c r="BD139" s="14"/>
      <c r="BE139" s="14"/>
      <c r="BF139" s="4"/>
      <c r="BG139" s="4"/>
      <c r="BH139" s="4"/>
      <c r="BI139" s="4"/>
      <c r="BJ139" s="4"/>
      <c r="BK139" s="14"/>
      <c r="BL139" s="4"/>
      <c r="BM139" s="4"/>
      <c r="BN139" s="4"/>
      <c r="BO139" s="4"/>
      <c r="BP139" s="4"/>
    </row>
    <row r="140" spans="9:68" s="9" customFormat="1" x14ac:dyDescent="0.25">
      <c r="I140" s="14"/>
      <c r="J140" s="14"/>
      <c r="K140" s="14"/>
      <c r="L140" s="4"/>
      <c r="M140" s="4"/>
      <c r="N140" s="4"/>
      <c r="O140" s="4"/>
      <c r="P140" s="4"/>
      <c r="Q140" s="4"/>
      <c r="Y140" s="14"/>
      <c r="Z140" s="14"/>
      <c r="AA140" s="14"/>
      <c r="AB140" s="4"/>
      <c r="AC140" s="4"/>
      <c r="AD140" s="4"/>
      <c r="AE140" s="4"/>
      <c r="AF140" s="4"/>
      <c r="AG140" s="4"/>
      <c r="BC140" s="14"/>
      <c r="BD140" s="14"/>
      <c r="BE140" s="14"/>
      <c r="BF140" s="4"/>
      <c r="BG140" s="4"/>
      <c r="BH140" s="4"/>
      <c r="BI140" s="4"/>
      <c r="BJ140" s="4"/>
      <c r="BK140" s="14"/>
      <c r="BL140" s="4"/>
      <c r="BM140" s="4"/>
      <c r="BN140" s="4"/>
      <c r="BO140" s="4"/>
      <c r="BP140" s="4"/>
    </row>
    <row r="141" spans="9:68" s="9" customFormat="1" x14ac:dyDescent="0.25">
      <c r="I141" s="14"/>
      <c r="J141" s="14"/>
      <c r="K141" s="14"/>
      <c r="L141" s="4"/>
      <c r="M141" s="4"/>
      <c r="N141" s="4"/>
      <c r="O141" s="4"/>
      <c r="P141" s="4"/>
      <c r="Q141" s="4"/>
      <c r="Y141" s="14"/>
      <c r="Z141" s="14"/>
      <c r="AA141" s="14"/>
      <c r="AB141" s="4"/>
      <c r="AC141" s="4"/>
      <c r="AD141" s="4"/>
      <c r="AE141" s="4"/>
      <c r="AF141" s="4"/>
      <c r="AG141" s="4"/>
      <c r="BC141" s="14"/>
      <c r="BD141" s="14"/>
      <c r="BE141" s="14"/>
      <c r="BF141" s="4"/>
      <c r="BG141" s="4"/>
      <c r="BH141" s="4"/>
      <c r="BI141" s="4"/>
      <c r="BJ141" s="4"/>
      <c r="BK141" s="14"/>
      <c r="BL141" s="4"/>
      <c r="BM141" s="4"/>
      <c r="BN141" s="4"/>
      <c r="BO141" s="4"/>
      <c r="BP141" s="4"/>
    </row>
    <row r="142" spans="9:68" s="9" customFormat="1" x14ac:dyDescent="0.25">
      <c r="I142" s="14"/>
      <c r="J142" s="14"/>
      <c r="K142" s="14"/>
      <c r="L142" s="4"/>
      <c r="M142" s="4"/>
      <c r="N142" s="4"/>
      <c r="O142" s="4"/>
      <c r="P142" s="4"/>
      <c r="Q142" s="4"/>
      <c r="Y142" s="14"/>
      <c r="Z142" s="14"/>
      <c r="AA142" s="14"/>
      <c r="AB142" s="4"/>
      <c r="AC142" s="4"/>
      <c r="AD142" s="4"/>
      <c r="AE142" s="4"/>
      <c r="AF142" s="4"/>
      <c r="AG142" s="4"/>
      <c r="BC142" s="14"/>
      <c r="BD142" s="14"/>
      <c r="BE142" s="14"/>
      <c r="BF142" s="4"/>
      <c r="BG142" s="4"/>
      <c r="BH142" s="4"/>
      <c r="BI142" s="4"/>
      <c r="BJ142" s="4"/>
      <c r="BK142" s="14"/>
      <c r="BL142" s="4"/>
      <c r="BM142" s="4"/>
      <c r="BN142" s="4"/>
      <c r="BO142" s="4"/>
      <c r="BP142" s="4"/>
    </row>
    <row r="143" spans="9:68" s="9" customFormat="1" x14ac:dyDescent="0.25">
      <c r="I143" s="14"/>
      <c r="J143" s="14"/>
      <c r="K143" s="14"/>
      <c r="L143" s="4"/>
      <c r="M143" s="4"/>
      <c r="N143" s="4"/>
      <c r="O143" s="4"/>
      <c r="P143" s="4"/>
      <c r="Q143" s="4"/>
      <c r="Y143" s="14"/>
      <c r="Z143" s="14"/>
      <c r="AA143" s="14"/>
      <c r="AB143" s="4"/>
      <c r="AC143" s="4"/>
      <c r="AD143" s="4"/>
      <c r="AE143" s="4"/>
      <c r="AF143" s="4"/>
      <c r="AG143" s="4"/>
      <c r="BC143" s="14"/>
      <c r="BD143" s="14"/>
      <c r="BE143" s="14"/>
      <c r="BF143" s="4"/>
      <c r="BG143" s="4"/>
      <c r="BH143" s="4"/>
      <c r="BI143" s="4"/>
      <c r="BJ143" s="4"/>
      <c r="BK143" s="14"/>
      <c r="BL143" s="4"/>
      <c r="BM143" s="4"/>
      <c r="BN143" s="4"/>
      <c r="BO143" s="4"/>
      <c r="BP143" s="4"/>
    </row>
    <row r="144" spans="9:68" s="9" customFormat="1" x14ac:dyDescent="0.25">
      <c r="I144" s="14"/>
      <c r="J144" s="14"/>
      <c r="K144" s="14"/>
      <c r="L144" s="4"/>
      <c r="M144" s="4"/>
      <c r="N144" s="4"/>
      <c r="O144" s="4"/>
      <c r="P144" s="4"/>
      <c r="Q144" s="4"/>
      <c r="Y144" s="14"/>
      <c r="Z144" s="14"/>
      <c r="AA144" s="14"/>
      <c r="AB144" s="4"/>
      <c r="AC144" s="4"/>
      <c r="AD144" s="4"/>
      <c r="AE144" s="4"/>
      <c r="AF144" s="4"/>
      <c r="AG144" s="4"/>
      <c r="BC144" s="14"/>
      <c r="BD144" s="14"/>
      <c r="BE144" s="14"/>
      <c r="BF144" s="4"/>
      <c r="BG144" s="4"/>
      <c r="BH144" s="4"/>
      <c r="BI144" s="4"/>
      <c r="BJ144" s="4"/>
      <c r="BK144" s="14"/>
      <c r="BL144" s="4"/>
      <c r="BM144" s="4"/>
      <c r="BN144" s="4"/>
      <c r="BO144" s="4"/>
      <c r="BP144" s="4"/>
    </row>
    <row r="145" spans="9:68" s="9" customFormat="1" x14ac:dyDescent="0.25">
      <c r="I145" s="14"/>
      <c r="J145" s="14"/>
      <c r="K145" s="14"/>
      <c r="L145" s="4"/>
      <c r="M145" s="4"/>
      <c r="N145" s="4"/>
      <c r="O145" s="4"/>
      <c r="P145" s="4"/>
      <c r="Q145" s="4"/>
      <c r="Y145" s="14"/>
      <c r="Z145" s="14"/>
      <c r="AA145" s="14"/>
      <c r="AB145" s="4"/>
      <c r="AC145" s="4"/>
      <c r="AD145" s="4"/>
      <c r="AE145" s="4"/>
      <c r="AF145" s="4"/>
      <c r="AG145" s="4"/>
      <c r="BC145" s="14"/>
      <c r="BD145" s="14"/>
      <c r="BE145" s="14"/>
      <c r="BF145" s="4"/>
      <c r="BG145" s="4"/>
      <c r="BH145" s="4"/>
      <c r="BI145" s="4"/>
      <c r="BJ145" s="4"/>
      <c r="BK145" s="14"/>
      <c r="BL145" s="4"/>
      <c r="BM145" s="4"/>
      <c r="BN145" s="4"/>
      <c r="BO145" s="4"/>
      <c r="BP145" s="4"/>
    </row>
    <row r="146" spans="9:68" s="9" customFormat="1" x14ac:dyDescent="0.25">
      <c r="I146" s="14"/>
      <c r="J146" s="14"/>
      <c r="K146" s="14"/>
      <c r="L146" s="4"/>
      <c r="M146" s="4"/>
      <c r="N146" s="4"/>
      <c r="O146" s="4"/>
      <c r="P146" s="4"/>
      <c r="Q146" s="4"/>
      <c r="Y146" s="14"/>
      <c r="Z146" s="14"/>
      <c r="AA146" s="14"/>
      <c r="AB146" s="4"/>
      <c r="AC146" s="4"/>
      <c r="AD146" s="4"/>
      <c r="AE146" s="4"/>
      <c r="AF146" s="4"/>
      <c r="AG146" s="4"/>
      <c r="BC146" s="14"/>
      <c r="BD146" s="14"/>
      <c r="BE146" s="14"/>
      <c r="BF146" s="4"/>
      <c r="BG146" s="4"/>
      <c r="BH146" s="4"/>
      <c r="BI146" s="4"/>
      <c r="BJ146" s="4"/>
      <c r="BK146" s="14"/>
      <c r="BL146" s="4"/>
      <c r="BM146" s="4"/>
      <c r="BN146" s="4"/>
      <c r="BO146" s="4"/>
      <c r="BP146" s="4"/>
    </row>
    <row r="147" spans="9:68" s="9" customFormat="1" x14ac:dyDescent="0.25">
      <c r="I147" s="14"/>
      <c r="J147" s="14"/>
      <c r="K147" s="14"/>
      <c r="L147" s="4"/>
      <c r="M147" s="4"/>
      <c r="N147" s="4"/>
      <c r="O147" s="4"/>
      <c r="P147" s="4"/>
      <c r="Q147" s="4"/>
      <c r="Y147" s="14"/>
      <c r="Z147" s="14"/>
      <c r="AA147" s="14"/>
      <c r="AB147" s="4"/>
      <c r="AC147" s="4"/>
      <c r="AD147" s="4"/>
      <c r="AE147" s="4"/>
      <c r="AF147" s="4"/>
      <c r="AG147" s="4"/>
      <c r="BC147" s="14"/>
      <c r="BD147" s="14"/>
      <c r="BE147" s="14"/>
      <c r="BF147" s="4"/>
      <c r="BG147" s="4"/>
      <c r="BH147" s="4"/>
      <c r="BI147" s="4"/>
      <c r="BJ147" s="4"/>
      <c r="BK147" s="14"/>
      <c r="BL147" s="4"/>
      <c r="BM147" s="4"/>
      <c r="BN147" s="4"/>
      <c r="BO147" s="4"/>
      <c r="BP147" s="4"/>
    </row>
    <row r="148" spans="9:68" s="9" customFormat="1" x14ac:dyDescent="0.25">
      <c r="I148" s="14"/>
      <c r="J148" s="14"/>
      <c r="K148" s="14"/>
      <c r="L148" s="4"/>
      <c r="M148" s="4"/>
      <c r="N148" s="4"/>
      <c r="O148" s="4"/>
      <c r="P148" s="4"/>
      <c r="Q148" s="4"/>
      <c r="Y148" s="14"/>
      <c r="Z148" s="14"/>
      <c r="AA148" s="14"/>
      <c r="AB148" s="4"/>
      <c r="AC148" s="4"/>
      <c r="AD148" s="4"/>
      <c r="AE148" s="4"/>
      <c r="AF148" s="4"/>
      <c r="AG148" s="4"/>
      <c r="BC148" s="14"/>
      <c r="BD148" s="14"/>
      <c r="BE148" s="14"/>
      <c r="BF148" s="4"/>
      <c r="BG148" s="4"/>
      <c r="BH148" s="4"/>
      <c r="BI148" s="4"/>
      <c r="BJ148" s="4"/>
      <c r="BK148" s="14"/>
      <c r="BL148" s="4"/>
      <c r="BM148" s="4"/>
      <c r="BN148" s="4"/>
      <c r="BO148" s="4"/>
      <c r="BP148" s="4"/>
    </row>
    <row r="149" spans="9:68" s="9" customFormat="1" x14ac:dyDescent="0.25">
      <c r="I149" s="14"/>
      <c r="J149" s="14"/>
      <c r="K149" s="14"/>
      <c r="L149" s="4"/>
      <c r="M149" s="4"/>
      <c r="N149" s="4"/>
      <c r="O149" s="4"/>
      <c r="P149" s="4"/>
      <c r="Q149" s="4"/>
      <c r="Y149" s="14"/>
      <c r="Z149" s="14"/>
      <c r="AA149" s="14"/>
      <c r="AB149" s="4"/>
      <c r="AC149" s="4"/>
      <c r="AD149" s="4"/>
      <c r="AE149" s="4"/>
      <c r="AF149" s="4"/>
      <c r="AG149" s="4"/>
      <c r="BC149" s="14"/>
      <c r="BD149" s="14"/>
      <c r="BE149" s="14"/>
      <c r="BF149" s="4"/>
      <c r="BG149" s="4"/>
      <c r="BH149" s="4"/>
      <c r="BI149" s="4"/>
      <c r="BJ149" s="4"/>
      <c r="BK149" s="14"/>
      <c r="BL149" s="4"/>
      <c r="BM149" s="4"/>
      <c r="BN149" s="4"/>
      <c r="BO149" s="4"/>
      <c r="BP149" s="4"/>
    </row>
    <row r="150" spans="9:68" s="9" customFormat="1" x14ac:dyDescent="0.25">
      <c r="I150" s="14"/>
      <c r="J150" s="14"/>
      <c r="K150" s="14"/>
      <c r="L150" s="4"/>
      <c r="M150" s="4"/>
      <c r="N150" s="4"/>
      <c r="O150" s="4"/>
      <c r="P150" s="4"/>
      <c r="Q150" s="4"/>
      <c r="Y150" s="14"/>
      <c r="Z150" s="14"/>
      <c r="AA150" s="14"/>
      <c r="AB150" s="4"/>
      <c r="AC150" s="4"/>
      <c r="AD150" s="4"/>
      <c r="AE150" s="4"/>
      <c r="AF150" s="4"/>
      <c r="AG150" s="4"/>
      <c r="BC150" s="14"/>
      <c r="BD150" s="14"/>
      <c r="BE150" s="14"/>
      <c r="BF150" s="4"/>
      <c r="BG150" s="4"/>
      <c r="BH150" s="4"/>
      <c r="BI150" s="4"/>
      <c r="BJ150" s="4"/>
      <c r="BK150" s="14"/>
      <c r="BL150" s="4"/>
      <c r="BM150" s="4"/>
      <c r="BN150" s="4"/>
      <c r="BO150" s="4"/>
      <c r="BP150" s="4"/>
    </row>
    <row r="151" spans="9:68" s="9" customFormat="1" x14ac:dyDescent="0.25">
      <c r="I151" s="14"/>
      <c r="J151" s="14"/>
      <c r="K151" s="14"/>
      <c r="L151" s="4"/>
      <c r="M151" s="4"/>
      <c r="N151" s="4"/>
      <c r="O151" s="4"/>
      <c r="P151" s="4"/>
      <c r="Q151" s="4"/>
      <c r="Y151" s="14"/>
      <c r="Z151" s="14"/>
      <c r="AA151" s="14"/>
      <c r="AB151" s="4"/>
      <c r="AC151" s="4"/>
      <c r="AD151" s="4"/>
      <c r="AE151" s="4"/>
      <c r="AF151" s="4"/>
      <c r="AG151" s="4"/>
      <c r="BC151" s="14"/>
      <c r="BD151" s="14"/>
      <c r="BE151" s="14"/>
      <c r="BF151" s="4"/>
      <c r="BG151" s="4"/>
      <c r="BH151" s="4"/>
      <c r="BI151" s="4"/>
      <c r="BJ151" s="4"/>
      <c r="BK151" s="14"/>
      <c r="BL151" s="4"/>
      <c r="BM151" s="4"/>
      <c r="BN151" s="4"/>
      <c r="BO151" s="4"/>
      <c r="BP151" s="4"/>
    </row>
    <row r="152" spans="9:68" s="9" customFormat="1" x14ac:dyDescent="0.25">
      <c r="I152" s="14"/>
      <c r="J152" s="14"/>
      <c r="K152" s="14"/>
      <c r="L152" s="4"/>
      <c r="M152" s="4"/>
      <c r="N152" s="4"/>
      <c r="O152" s="4"/>
      <c r="P152" s="4"/>
      <c r="Q152" s="4"/>
      <c r="Y152" s="14"/>
      <c r="Z152" s="14"/>
      <c r="AA152" s="14"/>
      <c r="AB152" s="4"/>
      <c r="AC152" s="4"/>
      <c r="AD152" s="4"/>
      <c r="AE152" s="4"/>
      <c r="AF152" s="4"/>
      <c r="AG152" s="4"/>
      <c r="BC152" s="14"/>
      <c r="BD152" s="14"/>
      <c r="BE152" s="14"/>
      <c r="BF152" s="4"/>
      <c r="BG152" s="4"/>
      <c r="BH152" s="4"/>
      <c r="BI152" s="4"/>
      <c r="BJ152" s="4"/>
      <c r="BK152" s="14"/>
      <c r="BL152" s="4"/>
      <c r="BM152" s="4"/>
      <c r="BN152" s="4"/>
      <c r="BO152" s="4"/>
      <c r="BP152" s="4"/>
    </row>
    <row r="153" spans="9:68" s="9" customFormat="1" x14ac:dyDescent="0.25">
      <c r="I153" s="14"/>
      <c r="J153" s="14"/>
      <c r="K153" s="14"/>
      <c r="L153" s="4"/>
      <c r="M153" s="4"/>
      <c r="N153" s="4"/>
      <c r="O153" s="4"/>
      <c r="P153" s="4"/>
      <c r="Q153" s="4"/>
      <c r="Y153" s="14"/>
      <c r="Z153" s="14"/>
      <c r="AA153" s="14"/>
      <c r="AB153" s="4"/>
      <c r="AC153" s="4"/>
      <c r="AD153" s="4"/>
      <c r="AE153" s="4"/>
      <c r="AF153" s="4"/>
      <c r="AG153" s="4"/>
      <c r="BC153" s="14"/>
      <c r="BD153" s="14"/>
      <c r="BE153" s="14"/>
      <c r="BF153" s="4"/>
      <c r="BG153" s="4"/>
      <c r="BH153" s="4"/>
      <c r="BI153" s="4"/>
      <c r="BJ153" s="4"/>
      <c r="BK153" s="14"/>
      <c r="BL153" s="4"/>
      <c r="BM153" s="4"/>
      <c r="BN153" s="4"/>
      <c r="BO153" s="4"/>
      <c r="BP153" s="4"/>
    </row>
    <row r="154" spans="9:68" s="9" customFormat="1" x14ac:dyDescent="0.25">
      <c r="I154" s="14"/>
      <c r="J154" s="14"/>
      <c r="K154" s="14"/>
      <c r="L154" s="4"/>
      <c r="M154" s="4"/>
      <c r="N154" s="4"/>
      <c r="O154" s="4"/>
      <c r="P154" s="4"/>
      <c r="Q154" s="4"/>
      <c r="Y154" s="14"/>
      <c r="Z154" s="14"/>
      <c r="AA154" s="14"/>
      <c r="AB154" s="4"/>
      <c r="AC154" s="4"/>
      <c r="AD154" s="4"/>
      <c r="AE154" s="4"/>
      <c r="AF154" s="4"/>
      <c r="AG154" s="4"/>
      <c r="BC154" s="14"/>
      <c r="BD154" s="14"/>
      <c r="BE154" s="14"/>
      <c r="BF154" s="4"/>
      <c r="BG154" s="4"/>
      <c r="BH154" s="4"/>
      <c r="BI154" s="4"/>
      <c r="BJ154" s="4"/>
      <c r="BK154" s="14"/>
      <c r="BL154" s="4"/>
      <c r="BM154" s="4"/>
      <c r="BN154" s="4"/>
      <c r="BO154" s="4"/>
      <c r="BP154" s="4"/>
    </row>
    <row r="155" spans="9:68" s="9" customFormat="1" x14ac:dyDescent="0.25">
      <c r="I155" s="14"/>
      <c r="J155" s="14"/>
      <c r="K155" s="14"/>
      <c r="L155" s="4"/>
      <c r="M155" s="4"/>
      <c r="N155" s="4"/>
      <c r="O155" s="4"/>
      <c r="P155" s="4"/>
      <c r="Q155" s="4"/>
      <c r="Y155" s="14"/>
      <c r="Z155" s="14"/>
      <c r="AA155" s="14"/>
      <c r="AB155" s="4"/>
      <c r="AC155" s="4"/>
      <c r="AD155" s="4"/>
      <c r="AE155" s="4"/>
      <c r="AF155" s="4"/>
      <c r="AG155" s="4"/>
      <c r="BC155" s="14"/>
      <c r="BD155" s="14"/>
      <c r="BE155" s="14"/>
      <c r="BF155" s="4"/>
      <c r="BG155" s="4"/>
      <c r="BH155" s="4"/>
      <c r="BI155" s="4"/>
      <c r="BJ155" s="4"/>
      <c r="BK155" s="14"/>
      <c r="BL155" s="4"/>
      <c r="BM155" s="4"/>
      <c r="BN155" s="4"/>
      <c r="BO155" s="4"/>
      <c r="BP155" s="4"/>
    </row>
    <row r="156" spans="9:68" s="9" customFormat="1" x14ac:dyDescent="0.25">
      <c r="I156" s="14"/>
      <c r="J156" s="14"/>
      <c r="K156" s="14"/>
      <c r="L156" s="4"/>
      <c r="M156" s="4"/>
      <c r="N156" s="4"/>
      <c r="O156" s="4"/>
      <c r="P156" s="4"/>
      <c r="Q156" s="4"/>
      <c r="Y156" s="14"/>
      <c r="Z156" s="14"/>
      <c r="AA156" s="14"/>
      <c r="AB156" s="4"/>
      <c r="AC156" s="4"/>
      <c r="AD156" s="4"/>
      <c r="AE156" s="4"/>
      <c r="AF156" s="4"/>
      <c r="AG156" s="4"/>
      <c r="BC156" s="14"/>
      <c r="BD156" s="14"/>
      <c r="BE156" s="14"/>
      <c r="BF156" s="4"/>
      <c r="BG156" s="4"/>
      <c r="BH156" s="4"/>
      <c r="BI156" s="4"/>
      <c r="BJ156" s="4"/>
      <c r="BK156" s="14"/>
      <c r="BL156" s="4"/>
      <c r="BM156" s="4"/>
      <c r="BN156" s="4"/>
      <c r="BO156" s="4"/>
      <c r="BP156" s="4"/>
    </row>
    <row r="157" spans="9:68" s="9" customFormat="1" x14ac:dyDescent="0.25">
      <c r="I157" s="14"/>
      <c r="J157" s="14"/>
      <c r="K157" s="14"/>
      <c r="L157" s="4"/>
      <c r="M157" s="4"/>
      <c r="N157" s="4"/>
      <c r="O157" s="4"/>
      <c r="P157" s="4"/>
      <c r="Q157" s="4"/>
      <c r="Y157" s="14"/>
      <c r="Z157" s="14"/>
      <c r="AA157" s="14"/>
      <c r="AB157" s="4"/>
      <c r="AC157" s="4"/>
      <c r="AD157" s="4"/>
      <c r="AE157" s="4"/>
      <c r="AF157" s="4"/>
      <c r="AG157" s="4"/>
      <c r="BC157" s="14"/>
      <c r="BD157" s="14"/>
      <c r="BE157" s="14"/>
      <c r="BF157" s="4"/>
      <c r="BG157" s="4"/>
      <c r="BH157" s="4"/>
      <c r="BI157" s="4"/>
      <c r="BJ157" s="4"/>
      <c r="BK157" s="14"/>
      <c r="BL157" s="4"/>
      <c r="BM157" s="4"/>
      <c r="BN157" s="4"/>
      <c r="BO157" s="4"/>
      <c r="BP157" s="4"/>
    </row>
    <row r="158" spans="9:68" s="9" customFormat="1" x14ac:dyDescent="0.25">
      <c r="I158" s="14"/>
      <c r="J158" s="14"/>
      <c r="K158" s="14"/>
      <c r="L158" s="4"/>
      <c r="M158" s="4"/>
      <c r="N158" s="4"/>
      <c r="O158" s="4"/>
      <c r="P158" s="4"/>
      <c r="Q158" s="4"/>
      <c r="Y158" s="14"/>
      <c r="Z158" s="14"/>
      <c r="AA158" s="14"/>
      <c r="AB158" s="4"/>
      <c r="AC158" s="4"/>
      <c r="AD158" s="4"/>
      <c r="AE158" s="4"/>
      <c r="AF158" s="4"/>
      <c r="AG158" s="4"/>
      <c r="BC158" s="14"/>
      <c r="BD158" s="14"/>
      <c r="BE158" s="14"/>
      <c r="BF158" s="4"/>
      <c r="BG158" s="4"/>
      <c r="BH158" s="4"/>
      <c r="BI158" s="4"/>
      <c r="BJ158" s="4"/>
      <c r="BK158" s="14"/>
      <c r="BL158" s="4"/>
      <c r="BM158" s="4"/>
      <c r="BN158" s="4"/>
      <c r="BO158" s="4"/>
      <c r="BP158" s="4"/>
    </row>
    <row r="159" spans="9:68" s="9" customFormat="1" x14ac:dyDescent="0.25">
      <c r="I159" s="14"/>
      <c r="J159" s="14"/>
      <c r="K159" s="14"/>
      <c r="L159" s="4"/>
      <c r="M159" s="4"/>
      <c r="N159" s="4"/>
      <c r="O159" s="4"/>
      <c r="P159" s="4"/>
      <c r="Q159" s="4"/>
      <c r="Y159" s="14"/>
      <c r="Z159" s="14"/>
      <c r="AA159" s="14"/>
      <c r="AB159" s="4"/>
      <c r="AC159" s="4"/>
      <c r="AD159" s="4"/>
      <c r="AE159" s="4"/>
      <c r="AF159" s="4"/>
      <c r="AG159" s="4"/>
      <c r="BC159" s="14"/>
      <c r="BD159" s="14"/>
      <c r="BE159" s="14"/>
      <c r="BF159" s="4"/>
      <c r="BG159" s="4"/>
      <c r="BH159" s="4"/>
      <c r="BI159" s="4"/>
      <c r="BJ159" s="4"/>
      <c r="BK159" s="14"/>
      <c r="BL159" s="4"/>
      <c r="BM159" s="4"/>
      <c r="BN159" s="4"/>
      <c r="BO159" s="4"/>
      <c r="BP159" s="4"/>
    </row>
    <row r="160" spans="9:68" s="9" customFormat="1" x14ac:dyDescent="0.25">
      <c r="I160" s="14"/>
      <c r="J160" s="14"/>
      <c r="K160" s="14"/>
      <c r="L160" s="4"/>
      <c r="M160" s="4"/>
      <c r="N160" s="4"/>
      <c r="O160" s="4"/>
      <c r="P160" s="4"/>
      <c r="Q160" s="4"/>
      <c r="Y160" s="14"/>
      <c r="Z160" s="14"/>
      <c r="AA160" s="14"/>
      <c r="AB160" s="4"/>
      <c r="AC160" s="4"/>
      <c r="AD160" s="4"/>
      <c r="AE160" s="4"/>
      <c r="AF160" s="4"/>
      <c r="AG160" s="4"/>
      <c r="BC160" s="14"/>
      <c r="BD160" s="14"/>
      <c r="BE160" s="14"/>
      <c r="BF160" s="4"/>
      <c r="BG160" s="4"/>
      <c r="BH160" s="4"/>
      <c r="BI160" s="4"/>
      <c r="BJ160" s="4"/>
      <c r="BK160" s="14"/>
      <c r="BL160" s="4"/>
      <c r="BM160" s="4"/>
      <c r="BN160" s="4"/>
      <c r="BO160" s="4"/>
      <c r="BP160" s="4"/>
    </row>
    <row r="161" spans="9:68" s="9" customFormat="1" x14ac:dyDescent="0.25">
      <c r="I161" s="14"/>
      <c r="J161" s="14"/>
      <c r="K161" s="14"/>
      <c r="L161" s="4"/>
      <c r="M161" s="4"/>
      <c r="N161" s="4"/>
      <c r="O161" s="4"/>
      <c r="P161" s="4"/>
      <c r="Q161" s="4"/>
      <c r="Y161" s="14"/>
      <c r="Z161" s="14"/>
      <c r="AA161" s="14"/>
      <c r="AB161" s="4"/>
      <c r="AC161" s="4"/>
      <c r="AD161" s="4"/>
      <c r="AE161" s="4"/>
      <c r="AF161" s="4"/>
      <c r="AG161" s="4"/>
      <c r="BC161" s="14"/>
      <c r="BD161" s="14"/>
      <c r="BE161" s="14"/>
      <c r="BF161" s="4"/>
      <c r="BG161" s="4"/>
      <c r="BH161" s="4"/>
      <c r="BI161" s="4"/>
      <c r="BJ161" s="4"/>
      <c r="BK161" s="14"/>
      <c r="BL161" s="4"/>
      <c r="BM161" s="4"/>
      <c r="BN161" s="4"/>
      <c r="BO161" s="4"/>
      <c r="BP161" s="4"/>
    </row>
    <row r="162" spans="9:68" s="9" customFormat="1" x14ac:dyDescent="0.25">
      <c r="I162" s="14"/>
      <c r="J162" s="14"/>
      <c r="K162" s="14"/>
      <c r="L162" s="4"/>
      <c r="M162" s="4"/>
      <c r="N162" s="4"/>
      <c r="O162" s="4"/>
      <c r="P162" s="4"/>
      <c r="Q162" s="4"/>
      <c r="Y162" s="14"/>
      <c r="Z162" s="14"/>
      <c r="AA162" s="14"/>
      <c r="AB162" s="4"/>
      <c r="AC162" s="4"/>
      <c r="AD162" s="4"/>
      <c r="AE162" s="4"/>
      <c r="AF162" s="4"/>
      <c r="AG162" s="4"/>
      <c r="BC162" s="14"/>
      <c r="BD162" s="14"/>
      <c r="BE162" s="14"/>
      <c r="BF162" s="4"/>
      <c r="BG162" s="4"/>
      <c r="BH162" s="4"/>
      <c r="BI162" s="4"/>
      <c r="BJ162" s="4"/>
      <c r="BK162" s="14"/>
      <c r="BL162" s="4"/>
      <c r="BM162" s="4"/>
      <c r="BN162" s="4"/>
      <c r="BO162" s="4"/>
      <c r="BP162" s="4"/>
    </row>
    <row r="163" spans="9:68" s="9" customFormat="1" x14ac:dyDescent="0.25">
      <c r="I163" s="14"/>
      <c r="J163" s="14"/>
      <c r="K163" s="14"/>
      <c r="L163" s="4"/>
      <c r="M163" s="4"/>
      <c r="N163" s="4"/>
      <c r="O163" s="4"/>
      <c r="P163" s="4"/>
      <c r="Q163" s="4"/>
      <c r="Y163" s="14"/>
      <c r="Z163" s="14"/>
      <c r="AA163" s="14"/>
      <c r="AB163" s="4"/>
      <c r="AC163" s="4"/>
      <c r="AD163" s="4"/>
      <c r="AE163" s="4"/>
      <c r="AF163" s="4"/>
      <c r="AG163" s="4"/>
      <c r="BC163" s="14"/>
      <c r="BD163" s="14"/>
      <c r="BE163" s="14"/>
      <c r="BF163" s="4"/>
      <c r="BG163" s="4"/>
      <c r="BH163" s="4"/>
      <c r="BI163" s="4"/>
      <c r="BJ163" s="4"/>
      <c r="BK163" s="14"/>
      <c r="BL163" s="4"/>
      <c r="BM163" s="4"/>
      <c r="BN163" s="4"/>
      <c r="BO163" s="4"/>
      <c r="BP163" s="4"/>
    </row>
    <row r="164" spans="9:68" s="9" customFormat="1" x14ac:dyDescent="0.25">
      <c r="I164" s="14"/>
      <c r="J164" s="14"/>
      <c r="K164" s="14"/>
      <c r="L164" s="4"/>
      <c r="M164" s="4"/>
      <c r="N164" s="4"/>
      <c r="O164" s="4"/>
      <c r="P164" s="4"/>
      <c r="Q164" s="4"/>
      <c r="Y164" s="14"/>
      <c r="Z164" s="14"/>
      <c r="AA164" s="14"/>
      <c r="AB164" s="4"/>
      <c r="AC164" s="4"/>
      <c r="AD164" s="4"/>
      <c r="AE164" s="4"/>
      <c r="AF164" s="4"/>
      <c r="AG164" s="4"/>
      <c r="BC164" s="14"/>
      <c r="BD164" s="14"/>
      <c r="BE164" s="14"/>
      <c r="BF164" s="4"/>
      <c r="BG164" s="4"/>
      <c r="BH164" s="4"/>
      <c r="BI164" s="4"/>
      <c r="BJ164" s="4"/>
      <c r="BK164" s="14"/>
      <c r="BL164" s="4"/>
      <c r="BM164" s="4"/>
      <c r="BN164" s="4"/>
      <c r="BO164" s="4"/>
      <c r="BP164" s="4"/>
    </row>
    <row r="165" spans="9:68" s="9" customFormat="1" x14ac:dyDescent="0.25">
      <c r="I165" s="14"/>
      <c r="J165" s="14"/>
      <c r="K165" s="14"/>
      <c r="L165" s="4"/>
      <c r="M165" s="4"/>
      <c r="N165" s="4"/>
      <c r="O165" s="4"/>
      <c r="P165" s="4"/>
      <c r="Q165" s="4"/>
      <c r="Y165" s="14"/>
      <c r="Z165" s="14"/>
      <c r="AA165" s="14"/>
      <c r="AB165" s="4"/>
      <c r="AC165" s="4"/>
      <c r="AD165" s="4"/>
      <c r="AE165" s="4"/>
      <c r="AF165" s="4"/>
      <c r="AG165" s="4"/>
      <c r="BC165" s="14"/>
      <c r="BD165" s="14"/>
      <c r="BE165" s="14"/>
      <c r="BF165" s="4"/>
      <c r="BG165" s="4"/>
      <c r="BH165" s="4"/>
      <c r="BI165" s="4"/>
      <c r="BJ165" s="4"/>
      <c r="BK165" s="14"/>
      <c r="BL165" s="4"/>
      <c r="BM165" s="4"/>
      <c r="BN165" s="4"/>
      <c r="BO165" s="4"/>
      <c r="BP165" s="4"/>
    </row>
    <row r="166" spans="9:68" s="9" customFormat="1" x14ac:dyDescent="0.25">
      <c r="I166" s="14"/>
      <c r="J166" s="14"/>
      <c r="K166" s="14"/>
      <c r="L166" s="4"/>
      <c r="M166" s="4"/>
      <c r="N166" s="4"/>
      <c r="O166" s="4"/>
      <c r="P166" s="4"/>
      <c r="Q166" s="4"/>
      <c r="Y166" s="14"/>
      <c r="Z166" s="14"/>
      <c r="AA166" s="14"/>
      <c r="AB166" s="4"/>
      <c r="AC166" s="4"/>
      <c r="AD166" s="4"/>
      <c r="AE166" s="4"/>
      <c r="AF166" s="4"/>
      <c r="AG166" s="4"/>
      <c r="BC166" s="14"/>
      <c r="BD166" s="14"/>
      <c r="BE166" s="14"/>
      <c r="BF166" s="4"/>
      <c r="BG166" s="4"/>
      <c r="BH166" s="4"/>
      <c r="BI166" s="4"/>
      <c r="BJ166" s="4"/>
      <c r="BK166" s="14"/>
      <c r="BL166" s="4"/>
      <c r="BM166" s="4"/>
      <c r="BN166" s="4"/>
      <c r="BO166" s="4"/>
      <c r="BP166" s="4"/>
    </row>
    <row r="167" spans="9:68" s="9" customFormat="1" x14ac:dyDescent="0.25">
      <c r="I167" s="14"/>
      <c r="J167" s="14"/>
      <c r="K167" s="14"/>
      <c r="L167" s="4"/>
      <c r="M167" s="4"/>
      <c r="N167" s="4"/>
      <c r="O167" s="4"/>
      <c r="P167" s="4"/>
      <c r="Q167" s="4"/>
      <c r="Y167" s="14"/>
      <c r="Z167" s="14"/>
      <c r="AA167" s="14"/>
      <c r="AB167" s="4"/>
      <c r="AC167" s="4"/>
      <c r="AD167" s="4"/>
      <c r="AE167" s="4"/>
      <c r="AF167" s="4"/>
      <c r="AG167" s="4"/>
      <c r="BC167" s="14"/>
      <c r="BD167" s="14"/>
      <c r="BE167" s="14"/>
      <c r="BF167" s="4"/>
      <c r="BG167" s="4"/>
      <c r="BH167" s="4"/>
      <c r="BI167" s="4"/>
      <c r="BJ167" s="4"/>
      <c r="BK167" s="14"/>
      <c r="BL167" s="4"/>
      <c r="BM167" s="4"/>
      <c r="BN167" s="4"/>
      <c r="BO167" s="4"/>
      <c r="BP167" s="4"/>
    </row>
    <row r="168" spans="9:68" s="9" customFormat="1" x14ac:dyDescent="0.25">
      <c r="I168" s="14"/>
      <c r="J168" s="14"/>
      <c r="K168" s="14"/>
      <c r="L168" s="4"/>
      <c r="M168" s="4"/>
      <c r="N168" s="4"/>
      <c r="O168" s="4"/>
      <c r="P168" s="4"/>
      <c r="Q168" s="4"/>
      <c r="Y168" s="14"/>
      <c r="Z168" s="14"/>
      <c r="AA168" s="14"/>
      <c r="AB168" s="4"/>
      <c r="AC168" s="4"/>
      <c r="AD168" s="4"/>
      <c r="AE168" s="4"/>
      <c r="AF168" s="4"/>
      <c r="AG168" s="4"/>
      <c r="BC168" s="14"/>
      <c r="BD168" s="14"/>
      <c r="BE168" s="14"/>
      <c r="BF168" s="4"/>
      <c r="BG168" s="4"/>
      <c r="BH168" s="4"/>
      <c r="BI168" s="4"/>
      <c r="BJ168" s="4"/>
      <c r="BK168" s="14"/>
      <c r="BL168" s="4"/>
      <c r="BM168" s="4"/>
      <c r="BN168" s="4"/>
      <c r="BO168" s="4"/>
      <c r="BP168" s="4"/>
    </row>
    <row r="169" spans="9:68" s="9" customFormat="1" x14ac:dyDescent="0.25">
      <c r="I169" s="14"/>
      <c r="J169" s="14"/>
      <c r="K169" s="14"/>
      <c r="L169" s="4"/>
      <c r="M169" s="4"/>
      <c r="N169" s="4"/>
      <c r="O169" s="4"/>
      <c r="P169" s="4"/>
      <c r="Q169" s="4"/>
      <c r="Y169" s="14"/>
      <c r="Z169" s="14"/>
      <c r="AA169" s="14"/>
      <c r="AB169" s="4"/>
      <c r="AC169" s="4"/>
      <c r="AD169" s="4"/>
      <c r="AE169" s="4"/>
      <c r="AF169" s="4"/>
      <c r="AG169" s="4"/>
      <c r="BC169" s="14"/>
      <c r="BD169" s="14"/>
      <c r="BE169" s="14"/>
      <c r="BF169" s="4"/>
      <c r="BG169" s="4"/>
      <c r="BH169" s="4"/>
      <c r="BI169" s="4"/>
      <c r="BJ169" s="4"/>
      <c r="BK169" s="14"/>
      <c r="BL169" s="4"/>
      <c r="BM169" s="4"/>
      <c r="BN169" s="4"/>
      <c r="BO169" s="4"/>
      <c r="BP169" s="4"/>
    </row>
    <row r="170" spans="9:68" s="9" customFormat="1" x14ac:dyDescent="0.25">
      <c r="I170" s="14"/>
      <c r="J170" s="14"/>
      <c r="K170" s="14"/>
      <c r="L170" s="4"/>
      <c r="M170" s="4"/>
      <c r="N170" s="4"/>
      <c r="O170" s="4"/>
      <c r="P170" s="4"/>
      <c r="Q170" s="4"/>
      <c r="Y170" s="14"/>
      <c r="Z170" s="14"/>
      <c r="AA170" s="14"/>
      <c r="AB170" s="4"/>
      <c r="AC170" s="4"/>
      <c r="AD170" s="4"/>
      <c r="AE170" s="4"/>
      <c r="AF170" s="4"/>
      <c r="AG170" s="4"/>
      <c r="BC170" s="14"/>
      <c r="BD170" s="14"/>
      <c r="BE170" s="14"/>
      <c r="BF170" s="4"/>
      <c r="BG170" s="4"/>
      <c r="BH170" s="4"/>
      <c r="BI170" s="4"/>
      <c r="BJ170" s="4"/>
      <c r="BK170" s="14"/>
      <c r="BL170" s="4"/>
      <c r="BM170" s="4"/>
      <c r="BN170" s="4"/>
      <c r="BO170" s="4"/>
      <c r="BP170" s="4"/>
    </row>
    <row r="171" spans="9:68" s="9" customFormat="1" x14ac:dyDescent="0.25">
      <c r="I171" s="14"/>
      <c r="J171" s="14"/>
      <c r="K171" s="14"/>
      <c r="L171" s="4"/>
      <c r="M171" s="4"/>
      <c r="N171" s="4"/>
      <c r="O171" s="4"/>
      <c r="P171" s="4"/>
      <c r="Q171" s="4"/>
      <c r="Y171" s="14"/>
      <c r="Z171" s="14"/>
      <c r="AA171" s="14"/>
      <c r="AB171" s="4"/>
      <c r="AC171" s="4"/>
      <c r="AD171" s="4"/>
      <c r="AE171" s="4"/>
      <c r="AF171" s="4"/>
      <c r="AG171" s="4"/>
      <c r="BC171" s="14"/>
      <c r="BD171" s="14"/>
      <c r="BE171" s="14"/>
      <c r="BF171" s="4"/>
      <c r="BG171" s="4"/>
      <c r="BH171" s="4"/>
      <c r="BI171" s="4"/>
      <c r="BJ171" s="4"/>
      <c r="BK171" s="14"/>
      <c r="BL171" s="4"/>
      <c r="BM171" s="4"/>
      <c r="BN171" s="4"/>
      <c r="BO171" s="4"/>
      <c r="BP171" s="4"/>
    </row>
    <row r="172" spans="9:68" s="9" customFormat="1" x14ac:dyDescent="0.25">
      <c r="I172" s="14"/>
      <c r="J172" s="14"/>
      <c r="K172" s="14"/>
      <c r="L172" s="4"/>
      <c r="M172" s="4"/>
      <c r="N172" s="4"/>
      <c r="O172" s="4"/>
      <c r="P172" s="4"/>
      <c r="Q172" s="4"/>
      <c r="Y172" s="14"/>
      <c r="Z172" s="14"/>
      <c r="AA172" s="14"/>
      <c r="AB172" s="4"/>
      <c r="AC172" s="4"/>
      <c r="AD172" s="4"/>
      <c r="AE172" s="4"/>
      <c r="AF172" s="4"/>
      <c r="AG172" s="4"/>
      <c r="BC172" s="14"/>
      <c r="BD172" s="14"/>
      <c r="BE172" s="14"/>
      <c r="BF172" s="4"/>
      <c r="BG172" s="4"/>
      <c r="BH172" s="4"/>
      <c r="BI172" s="4"/>
      <c r="BJ172" s="4"/>
      <c r="BK172" s="14"/>
      <c r="BL172" s="4"/>
      <c r="BM172" s="4"/>
      <c r="BN172" s="4"/>
      <c r="BO172" s="4"/>
      <c r="BP172" s="4"/>
    </row>
    <row r="173" spans="9:68" s="9" customFormat="1" x14ac:dyDescent="0.25">
      <c r="I173" s="14"/>
      <c r="J173" s="14"/>
      <c r="K173" s="14"/>
      <c r="L173" s="4"/>
      <c r="M173" s="4"/>
      <c r="N173" s="4"/>
      <c r="O173" s="4"/>
      <c r="P173" s="4"/>
      <c r="Q173" s="4"/>
      <c r="Y173" s="14"/>
      <c r="Z173" s="14"/>
      <c r="AA173" s="14"/>
      <c r="AB173" s="4"/>
      <c r="AC173" s="4"/>
      <c r="AD173" s="4"/>
      <c r="AE173" s="4"/>
      <c r="AF173" s="4"/>
      <c r="AG173" s="4"/>
      <c r="BC173" s="14"/>
      <c r="BD173" s="14"/>
      <c r="BE173" s="14"/>
      <c r="BF173" s="4"/>
      <c r="BG173" s="4"/>
      <c r="BH173" s="4"/>
      <c r="BI173" s="4"/>
      <c r="BJ173" s="4"/>
      <c r="BK173" s="14"/>
      <c r="BL173" s="4"/>
      <c r="BM173" s="4"/>
      <c r="BN173" s="4"/>
      <c r="BO173" s="4"/>
      <c r="BP173" s="4"/>
    </row>
    <row r="174" spans="9:68" s="9" customFormat="1" x14ac:dyDescent="0.25">
      <c r="I174" s="14"/>
      <c r="J174" s="14"/>
      <c r="K174" s="14"/>
      <c r="L174" s="4"/>
      <c r="M174" s="4"/>
      <c r="N174" s="4"/>
      <c r="O174" s="4"/>
      <c r="P174" s="4"/>
      <c r="Q174" s="4"/>
      <c r="Y174" s="14"/>
      <c r="Z174" s="14"/>
      <c r="AA174" s="14"/>
      <c r="AB174" s="4"/>
      <c r="AC174" s="4"/>
      <c r="AD174" s="4"/>
      <c r="AE174" s="4"/>
      <c r="AF174" s="4"/>
      <c r="AG174" s="4"/>
      <c r="BC174" s="14"/>
      <c r="BD174" s="14"/>
      <c r="BE174" s="14"/>
      <c r="BF174" s="4"/>
      <c r="BG174" s="4"/>
      <c r="BH174" s="4"/>
      <c r="BI174" s="4"/>
      <c r="BJ174" s="4"/>
      <c r="BK174" s="14"/>
      <c r="BL174" s="4"/>
      <c r="BM174" s="4"/>
      <c r="BN174" s="4"/>
      <c r="BO174" s="4"/>
      <c r="BP174" s="4"/>
    </row>
    <row r="175" spans="9:68" s="9" customFormat="1" x14ac:dyDescent="0.25">
      <c r="I175" s="14"/>
      <c r="J175" s="14"/>
      <c r="K175" s="14"/>
      <c r="L175" s="4"/>
      <c r="M175" s="4"/>
      <c r="N175" s="4"/>
      <c r="O175" s="4"/>
      <c r="P175" s="4"/>
      <c r="Q175" s="4"/>
      <c r="Y175" s="14"/>
      <c r="Z175" s="14"/>
      <c r="AA175" s="14"/>
      <c r="AB175" s="4"/>
      <c r="AC175" s="4"/>
      <c r="AD175" s="4"/>
      <c r="AE175" s="4"/>
      <c r="AF175" s="4"/>
      <c r="AG175" s="4"/>
      <c r="BC175" s="14"/>
      <c r="BD175" s="14"/>
      <c r="BE175" s="14"/>
      <c r="BF175" s="4"/>
      <c r="BG175" s="4"/>
      <c r="BH175" s="4"/>
      <c r="BI175" s="4"/>
      <c r="BJ175" s="4"/>
      <c r="BK175" s="14"/>
      <c r="BL175" s="4"/>
      <c r="BM175" s="4"/>
      <c r="BN175" s="4"/>
      <c r="BO175" s="4"/>
      <c r="BP175" s="4"/>
    </row>
    <row r="176" spans="9:68" s="9" customFormat="1" x14ac:dyDescent="0.25">
      <c r="I176" s="14"/>
      <c r="J176" s="14"/>
      <c r="K176" s="14"/>
      <c r="L176" s="4"/>
      <c r="M176" s="4"/>
      <c r="N176" s="4"/>
      <c r="O176" s="4"/>
      <c r="P176" s="4"/>
      <c r="Q176" s="4"/>
      <c r="Y176" s="14"/>
      <c r="Z176" s="14"/>
      <c r="AA176" s="14"/>
      <c r="AB176" s="4"/>
      <c r="AC176" s="4"/>
      <c r="AD176" s="4"/>
      <c r="AE176" s="4"/>
      <c r="AF176" s="4"/>
      <c r="AG176" s="4"/>
      <c r="BC176" s="14"/>
      <c r="BD176" s="14"/>
      <c r="BE176" s="14"/>
      <c r="BF176" s="4"/>
      <c r="BG176" s="4"/>
      <c r="BH176" s="4"/>
      <c r="BI176" s="4"/>
      <c r="BJ176" s="4"/>
      <c r="BK176" s="14"/>
      <c r="BL176" s="4"/>
      <c r="BM176" s="4"/>
      <c r="BN176" s="4"/>
      <c r="BO176" s="4"/>
      <c r="BP176" s="4"/>
    </row>
    <row r="177" spans="9:68" s="9" customFormat="1" x14ac:dyDescent="0.25">
      <c r="I177" s="14"/>
      <c r="J177" s="14"/>
      <c r="K177" s="14"/>
      <c r="L177" s="4"/>
      <c r="M177" s="4"/>
      <c r="N177" s="4"/>
      <c r="O177" s="4"/>
      <c r="P177" s="4"/>
      <c r="Q177" s="4"/>
      <c r="Y177" s="14"/>
      <c r="Z177" s="14"/>
      <c r="AA177" s="14"/>
      <c r="AB177" s="4"/>
      <c r="AC177" s="4"/>
      <c r="AD177" s="4"/>
      <c r="AE177" s="4"/>
      <c r="AF177" s="4"/>
      <c r="AG177" s="4"/>
      <c r="BC177" s="14"/>
      <c r="BD177" s="14"/>
      <c r="BE177" s="14"/>
      <c r="BF177" s="4"/>
      <c r="BG177" s="4"/>
      <c r="BH177" s="4"/>
      <c r="BI177" s="4"/>
      <c r="BJ177" s="4"/>
      <c r="BK177" s="14"/>
      <c r="BL177" s="4"/>
      <c r="BM177" s="4"/>
      <c r="BN177" s="4"/>
      <c r="BO177" s="4"/>
      <c r="BP177" s="4"/>
    </row>
    <row r="178" spans="9:68" s="9" customFormat="1" x14ac:dyDescent="0.25">
      <c r="I178" s="14"/>
      <c r="J178" s="14"/>
      <c r="K178" s="14"/>
      <c r="L178" s="4"/>
      <c r="M178" s="4"/>
      <c r="N178" s="4"/>
      <c r="O178" s="4"/>
      <c r="P178" s="4"/>
      <c r="Q178" s="4"/>
      <c r="Y178" s="14"/>
      <c r="Z178" s="14"/>
      <c r="AA178" s="14"/>
      <c r="AB178" s="4"/>
      <c r="AC178" s="4"/>
      <c r="AD178" s="4"/>
      <c r="AE178" s="4"/>
      <c r="AF178" s="4"/>
      <c r="AG178" s="4"/>
      <c r="BC178" s="14"/>
      <c r="BD178" s="14"/>
      <c r="BE178" s="14"/>
      <c r="BF178" s="4"/>
      <c r="BG178" s="4"/>
      <c r="BH178" s="4"/>
      <c r="BI178" s="4"/>
      <c r="BJ178" s="4"/>
      <c r="BK178" s="14"/>
      <c r="BL178" s="4"/>
      <c r="BM178" s="4"/>
      <c r="BN178" s="4"/>
      <c r="BO178" s="4"/>
      <c r="BP178" s="4"/>
    </row>
    <row r="179" spans="9:68" s="9" customFormat="1" x14ac:dyDescent="0.25">
      <c r="I179" s="14"/>
      <c r="J179" s="14"/>
      <c r="K179" s="14"/>
      <c r="L179" s="4"/>
      <c r="M179" s="4"/>
      <c r="N179" s="4"/>
      <c r="O179" s="4"/>
      <c r="P179" s="4"/>
      <c r="Q179" s="4"/>
      <c r="Y179" s="14"/>
      <c r="Z179" s="14"/>
      <c r="AA179" s="14"/>
      <c r="AB179" s="4"/>
      <c r="AC179" s="4"/>
      <c r="AD179" s="4"/>
      <c r="AE179" s="4"/>
      <c r="AF179" s="4"/>
      <c r="AG179" s="4"/>
      <c r="BC179" s="14"/>
      <c r="BD179" s="14"/>
      <c r="BE179" s="14"/>
      <c r="BF179" s="4"/>
      <c r="BG179" s="4"/>
      <c r="BH179" s="4"/>
      <c r="BI179" s="4"/>
      <c r="BJ179" s="4"/>
      <c r="BK179" s="14"/>
      <c r="BL179" s="4"/>
      <c r="BM179" s="4"/>
      <c r="BN179" s="4"/>
      <c r="BO179" s="4"/>
      <c r="BP179" s="4"/>
    </row>
    <row r="180" spans="9:68" s="9" customFormat="1" x14ac:dyDescent="0.25">
      <c r="I180" s="14"/>
      <c r="J180" s="14"/>
      <c r="K180" s="14"/>
      <c r="L180" s="4"/>
      <c r="M180" s="4"/>
      <c r="N180" s="4"/>
      <c r="O180" s="4"/>
      <c r="P180" s="4"/>
      <c r="Q180" s="4"/>
      <c r="Y180" s="14"/>
      <c r="Z180" s="14"/>
      <c r="AA180" s="14"/>
      <c r="AB180" s="4"/>
      <c r="AC180" s="4"/>
      <c r="AD180" s="4"/>
      <c r="AE180" s="4"/>
      <c r="AF180" s="4"/>
      <c r="AG180" s="4"/>
      <c r="BC180" s="14"/>
      <c r="BD180" s="14"/>
      <c r="BE180" s="14"/>
      <c r="BF180" s="4"/>
      <c r="BG180" s="4"/>
      <c r="BH180" s="4"/>
      <c r="BI180" s="4"/>
      <c r="BJ180" s="4"/>
      <c r="BK180" s="14"/>
      <c r="BL180" s="4"/>
      <c r="BM180" s="4"/>
      <c r="BN180" s="4"/>
      <c r="BO180" s="4"/>
      <c r="BP180" s="4"/>
    </row>
    <row r="181" spans="9:68" s="9" customFormat="1" x14ac:dyDescent="0.25">
      <c r="I181" s="14"/>
      <c r="J181" s="14"/>
      <c r="K181" s="14"/>
      <c r="L181" s="4"/>
      <c r="M181" s="4"/>
      <c r="N181" s="4"/>
      <c r="O181" s="4"/>
      <c r="P181" s="4"/>
      <c r="Q181" s="4"/>
      <c r="Y181" s="14"/>
      <c r="Z181" s="14"/>
      <c r="AA181" s="14"/>
      <c r="AB181" s="4"/>
      <c r="AC181" s="4"/>
      <c r="AD181" s="4"/>
      <c r="AE181" s="4"/>
      <c r="AF181" s="4"/>
      <c r="AG181" s="4"/>
      <c r="BC181" s="14"/>
      <c r="BD181" s="14"/>
      <c r="BE181" s="14"/>
      <c r="BF181" s="4"/>
      <c r="BG181" s="4"/>
      <c r="BH181" s="4"/>
      <c r="BI181" s="4"/>
      <c r="BJ181" s="4"/>
      <c r="BK181" s="14"/>
      <c r="BL181" s="4"/>
      <c r="BM181" s="4"/>
      <c r="BN181" s="4"/>
      <c r="BO181" s="4"/>
      <c r="BP181" s="4"/>
    </row>
    <row r="182" spans="9:68" s="9" customFormat="1" x14ac:dyDescent="0.25">
      <c r="I182" s="14"/>
      <c r="J182" s="14"/>
      <c r="K182" s="14"/>
      <c r="L182" s="4"/>
      <c r="M182" s="4"/>
      <c r="N182" s="4"/>
      <c r="O182" s="4"/>
      <c r="P182" s="4"/>
      <c r="Q182" s="4"/>
      <c r="Y182" s="14"/>
      <c r="Z182" s="14"/>
      <c r="AA182" s="14"/>
      <c r="AB182" s="4"/>
      <c r="AC182" s="4"/>
      <c r="AD182" s="4"/>
      <c r="AE182" s="4"/>
      <c r="AF182" s="4"/>
      <c r="AG182" s="4"/>
      <c r="BC182" s="14"/>
      <c r="BD182" s="14"/>
      <c r="BE182" s="14"/>
      <c r="BF182" s="4"/>
      <c r="BG182" s="4"/>
      <c r="BH182" s="4"/>
      <c r="BI182" s="4"/>
      <c r="BJ182" s="4"/>
      <c r="BK182" s="14"/>
      <c r="BL182" s="4"/>
      <c r="BM182" s="4"/>
      <c r="BN182" s="4"/>
      <c r="BO182" s="4"/>
      <c r="BP182" s="4"/>
    </row>
    <row r="183" spans="9:68" s="9" customFormat="1" x14ac:dyDescent="0.25">
      <c r="I183" s="14"/>
      <c r="J183" s="14"/>
      <c r="K183" s="14"/>
      <c r="L183" s="4"/>
      <c r="M183" s="4"/>
      <c r="N183" s="4"/>
      <c r="O183" s="4"/>
      <c r="P183" s="4"/>
      <c r="Q183" s="4"/>
      <c r="Y183" s="14"/>
      <c r="Z183" s="14"/>
      <c r="AA183" s="14"/>
      <c r="AB183" s="4"/>
      <c r="AC183" s="4"/>
      <c r="AD183" s="4"/>
      <c r="AE183" s="4"/>
      <c r="AF183" s="4"/>
      <c r="AG183" s="4"/>
      <c r="BC183" s="14"/>
      <c r="BD183" s="14"/>
      <c r="BE183" s="14"/>
      <c r="BF183" s="4"/>
      <c r="BG183" s="4"/>
      <c r="BH183" s="4"/>
      <c r="BI183" s="4"/>
      <c r="BJ183" s="4"/>
      <c r="BK183" s="14"/>
      <c r="BL183" s="4"/>
      <c r="BM183" s="4"/>
      <c r="BN183" s="4"/>
      <c r="BO183" s="4"/>
      <c r="BP183" s="4"/>
    </row>
    <row r="184" spans="9:68" s="9" customFormat="1" x14ac:dyDescent="0.25">
      <c r="I184" s="14"/>
      <c r="J184" s="14"/>
      <c r="K184" s="14"/>
      <c r="L184" s="4"/>
      <c r="M184" s="4"/>
      <c r="N184" s="4"/>
      <c r="O184" s="4"/>
      <c r="P184" s="4"/>
      <c r="Q184" s="4"/>
      <c r="Y184" s="14"/>
      <c r="Z184" s="14"/>
      <c r="AA184" s="14"/>
      <c r="AB184" s="4"/>
      <c r="AC184" s="4"/>
      <c r="AD184" s="4"/>
      <c r="AE184" s="4"/>
      <c r="AF184" s="4"/>
      <c r="AG184" s="4"/>
      <c r="BC184" s="14"/>
      <c r="BD184" s="14"/>
      <c r="BE184" s="14"/>
      <c r="BF184" s="4"/>
      <c r="BG184" s="4"/>
      <c r="BH184" s="4"/>
      <c r="BI184" s="4"/>
      <c r="BJ184" s="4"/>
      <c r="BK184" s="14"/>
      <c r="BL184" s="4"/>
      <c r="BM184" s="4"/>
      <c r="BN184" s="4"/>
      <c r="BO184" s="4"/>
      <c r="BP184" s="4"/>
    </row>
    <row r="185" spans="9:68" s="9" customFormat="1" x14ac:dyDescent="0.25">
      <c r="I185" s="14"/>
      <c r="J185" s="14"/>
      <c r="K185" s="14"/>
      <c r="L185" s="4"/>
      <c r="M185" s="4"/>
      <c r="N185" s="4"/>
      <c r="O185" s="4"/>
      <c r="P185" s="4"/>
      <c r="Q185" s="4"/>
      <c r="Y185" s="14"/>
      <c r="Z185" s="14"/>
      <c r="AA185" s="14"/>
      <c r="AB185" s="4"/>
      <c r="AC185" s="4"/>
      <c r="AD185" s="4"/>
      <c r="AE185" s="4"/>
      <c r="AF185" s="4"/>
      <c r="AG185" s="4"/>
      <c r="BC185" s="14"/>
      <c r="BD185" s="14"/>
      <c r="BE185" s="14"/>
      <c r="BF185" s="4"/>
      <c r="BG185" s="4"/>
      <c r="BH185" s="4"/>
      <c r="BI185" s="4"/>
      <c r="BJ185" s="4"/>
      <c r="BK185" s="14"/>
      <c r="BL185" s="4"/>
      <c r="BM185" s="4"/>
      <c r="BN185" s="4"/>
      <c r="BO185" s="4"/>
      <c r="BP185" s="4"/>
    </row>
    <row r="186" spans="9:68" s="9" customFormat="1" x14ac:dyDescent="0.25">
      <c r="I186" s="14"/>
      <c r="J186" s="14"/>
      <c r="K186" s="14"/>
      <c r="L186" s="4"/>
      <c r="M186" s="4"/>
      <c r="N186" s="4"/>
      <c r="O186" s="4"/>
      <c r="P186" s="4"/>
      <c r="Q186" s="4"/>
      <c r="Y186" s="14"/>
      <c r="Z186" s="14"/>
      <c r="AA186" s="14"/>
      <c r="AB186" s="4"/>
      <c r="AC186" s="4"/>
      <c r="AD186" s="4"/>
      <c r="AE186" s="4"/>
      <c r="AF186" s="4"/>
      <c r="AG186" s="4"/>
      <c r="BC186" s="14"/>
      <c r="BD186" s="14"/>
      <c r="BE186" s="14"/>
      <c r="BF186" s="4"/>
      <c r="BG186" s="4"/>
      <c r="BH186" s="4"/>
      <c r="BI186" s="4"/>
      <c r="BJ186" s="4"/>
      <c r="BK186" s="14"/>
      <c r="BL186" s="4"/>
      <c r="BM186" s="4"/>
      <c r="BN186" s="4"/>
      <c r="BO186" s="4"/>
      <c r="BP186" s="4"/>
    </row>
    <row r="187" spans="9:68" s="9" customFormat="1" x14ac:dyDescent="0.25">
      <c r="I187" s="14"/>
      <c r="J187" s="14"/>
      <c r="K187" s="14"/>
      <c r="L187" s="4"/>
      <c r="M187" s="4"/>
      <c r="N187" s="4"/>
      <c r="O187" s="4"/>
      <c r="P187" s="4"/>
      <c r="Q187" s="4"/>
      <c r="Y187" s="14"/>
      <c r="Z187" s="14"/>
      <c r="AA187" s="14"/>
      <c r="AB187" s="4"/>
      <c r="AC187" s="4"/>
      <c r="AD187" s="4"/>
      <c r="AE187" s="4"/>
      <c r="AF187" s="4"/>
      <c r="AG187" s="4"/>
      <c r="BC187" s="14"/>
      <c r="BD187" s="14"/>
      <c r="BE187" s="14"/>
      <c r="BF187" s="4"/>
      <c r="BG187" s="4"/>
      <c r="BH187" s="4"/>
      <c r="BI187" s="4"/>
      <c r="BJ187" s="4"/>
      <c r="BK187" s="14"/>
      <c r="BL187" s="4"/>
      <c r="BM187" s="4"/>
      <c r="BN187" s="4"/>
      <c r="BO187" s="4"/>
      <c r="BP187" s="4"/>
    </row>
    <row r="188" spans="9:68" s="9" customFormat="1" x14ac:dyDescent="0.25">
      <c r="I188" s="14"/>
      <c r="J188" s="14"/>
      <c r="K188" s="14"/>
      <c r="L188" s="4"/>
      <c r="M188" s="4"/>
      <c r="N188" s="4"/>
      <c r="O188" s="4"/>
      <c r="P188" s="4"/>
      <c r="Q188" s="4"/>
      <c r="Y188" s="14"/>
      <c r="Z188" s="14"/>
      <c r="AA188" s="14"/>
      <c r="AB188" s="4"/>
      <c r="AC188" s="4"/>
      <c r="AD188" s="4"/>
      <c r="AE188" s="4"/>
      <c r="AF188" s="4"/>
      <c r="AG188" s="4"/>
      <c r="BC188" s="14"/>
      <c r="BD188" s="14"/>
      <c r="BE188" s="14"/>
      <c r="BF188" s="4"/>
      <c r="BG188" s="4"/>
      <c r="BH188" s="4"/>
      <c r="BI188" s="4"/>
      <c r="BJ188" s="4"/>
      <c r="BK188" s="14"/>
      <c r="BL188" s="4"/>
      <c r="BM188" s="4"/>
      <c r="BN188" s="4"/>
      <c r="BO188" s="4"/>
      <c r="BP188" s="4"/>
    </row>
    <row r="189" spans="9:68" s="9" customFormat="1" x14ac:dyDescent="0.25">
      <c r="I189" s="14"/>
      <c r="J189" s="14"/>
      <c r="K189" s="14"/>
      <c r="L189" s="4"/>
      <c r="M189" s="4"/>
      <c r="N189" s="4"/>
      <c r="O189" s="4"/>
      <c r="P189" s="4"/>
      <c r="Q189" s="4"/>
      <c r="Y189" s="14"/>
      <c r="Z189" s="14"/>
      <c r="AA189" s="14"/>
      <c r="AB189" s="4"/>
      <c r="AC189" s="4"/>
      <c r="AD189" s="4"/>
      <c r="AE189" s="4"/>
      <c r="AF189" s="4"/>
      <c r="AG189" s="4"/>
      <c r="BC189" s="14"/>
      <c r="BD189" s="14"/>
      <c r="BE189" s="14"/>
      <c r="BF189" s="4"/>
      <c r="BG189" s="4"/>
      <c r="BH189" s="4"/>
      <c r="BI189" s="4"/>
      <c r="BJ189" s="4"/>
      <c r="BK189" s="14"/>
      <c r="BL189" s="4"/>
      <c r="BM189" s="4"/>
      <c r="BN189" s="4"/>
      <c r="BO189" s="4"/>
      <c r="BP189" s="4"/>
    </row>
    <row r="190" spans="9:68" s="9" customFormat="1" x14ac:dyDescent="0.25">
      <c r="I190" s="14"/>
      <c r="J190" s="14"/>
      <c r="K190" s="14"/>
      <c r="L190" s="4"/>
      <c r="M190" s="4"/>
      <c r="N190" s="4"/>
      <c r="O190" s="4"/>
      <c r="P190" s="4"/>
      <c r="Q190" s="4"/>
      <c r="Y190" s="14"/>
      <c r="Z190" s="14"/>
      <c r="AA190" s="14"/>
      <c r="AB190" s="4"/>
      <c r="AC190" s="4"/>
      <c r="AD190" s="4"/>
      <c r="AE190" s="4"/>
      <c r="AF190" s="4"/>
      <c r="AG190" s="4"/>
      <c r="BC190" s="14"/>
      <c r="BD190" s="14"/>
      <c r="BE190" s="14"/>
      <c r="BF190" s="4"/>
      <c r="BG190" s="4"/>
      <c r="BH190" s="4"/>
      <c r="BI190" s="4"/>
      <c r="BJ190" s="4"/>
      <c r="BK190" s="14"/>
      <c r="BL190" s="4"/>
      <c r="BM190" s="4"/>
      <c r="BN190" s="4"/>
      <c r="BO190" s="4"/>
      <c r="BP190" s="4"/>
    </row>
    <row r="191" spans="9:68" s="9" customFormat="1" x14ac:dyDescent="0.25">
      <c r="I191" s="14"/>
      <c r="J191" s="14"/>
      <c r="K191" s="14"/>
      <c r="L191" s="4"/>
      <c r="M191" s="4"/>
      <c r="N191" s="4"/>
      <c r="O191" s="4"/>
      <c r="P191" s="4"/>
      <c r="Q191" s="4"/>
      <c r="Y191" s="14"/>
      <c r="Z191" s="14"/>
      <c r="AA191" s="14"/>
      <c r="AB191" s="4"/>
      <c r="AC191" s="4"/>
      <c r="AD191" s="4"/>
      <c r="AE191" s="4"/>
      <c r="AF191" s="4"/>
      <c r="AG191" s="4"/>
      <c r="BC191" s="14"/>
      <c r="BD191" s="14"/>
      <c r="BE191" s="14"/>
      <c r="BF191" s="4"/>
      <c r="BG191" s="4"/>
      <c r="BH191" s="4"/>
      <c r="BI191" s="4"/>
      <c r="BJ191" s="4"/>
      <c r="BK191" s="14"/>
      <c r="BL191" s="4"/>
      <c r="BM191" s="4"/>
      <c r="BN191" s="4"/>
      <c r="BO191" s="4"/>
      <c r="BP191" s="4"/>
    </row>
    <row r="192" spans="9:68" s="9" customFormat="1" x14ac:dyDescent="0.25">
      <c r="I192" s="14"/>
      <c r="J192" s="14"/>
      <c r="K192" s="14"/>
      <c r="L192" s="4"/>
      <c r="M192" s="4"/>
      <c r="N192" s="4"/>
      <c r="O192" s="4"/>
      <c r="P192" s="4"/>
      <c r="Q192" s="4"/>
      <c r="Y192" s="14"/>
      <c r="Z192" s="14"/>
      <c r="AA192" s="14"/>
      <c r="AB192" s="4"/>
      <c r="AC192" s="4"/>
      <c r="AD192" s="4"/>
      <c r="AE192" s="4"/>
      <c r="AF192" s="4"/>
      <c r="AG192" s="4"/>
      <c r="BC192" s="14"/>
      <c r="BD192" s="14"/>
      <c r="BE192" s="14"/>
      <c r="BF192" s="4"/>
      <c r="BG192" s="4"/>
      <c r="BH192" s="4"/>
      <c r="BI192" s="4"/>
      <c r="BJ192" s="4"/>
      <c r="BK192" s="14"/>
      <c r="BL192" s="4"/>
      <c r="BM192" s="4"/>
      <c r="BN192" s="4"/>
      <c r="BO192" s="4"/>
      <c r="BP192" s="4"/>
    </row>
    <row r="193" spans="9:68" s="9" customFormat="1" x14ac:dyDescent="0.25">
      <c r="I193" s="14"/>
      <c r="J193" s="14"/>
      <c r="K193" s="14"/>
      <c r="L193" s="4"/>
      <c r="M193" s="4"/>
      <c r="N193" s="4"/>
      <c r="O193" s="4"/>
      <c r="P193" s="4"/>
      <c r="Q193" s="4"/>
      <c r="Y193" s="14"/>
      <c r="Z193" s="14"/>
      <c r="AA193" s="14"/>
      <c r="AB193" s="4"/>
      <c r="AC193" s="4"/>
      <c r="AD193" s="4"/>
      <c r="AE193" s="4"/>
      <c r="AF193" s="4"/>
      <c r="AG193" s="4"/>
      <c r="BC193" s="14"/>
      <c r="BD193" s="14"/>
      <c r="BE193" s="14"/>
      <c r="BF193" s="4"/>
      <c r="BG193" s="4"/>
      <c r="BH193" s="4"/>
      <c r="BI193" s="4"/>
      <c r="BJ193" s="4"/>
      <c r="BK193" s="14"/>
      <c r="BL193" s="4"/>
      <c r="BM193" s="4"/>
      <c r="BN193" s="4"/>
      <c r="BO193" s="4"/>
      <c r="BP193" s="4"/>
    </row>
    <row r="194" spans="9:68" s="9" customFormat="1" x14ac:dyDescent="0.25">
      <c r="I194" s="14"/>
      <c r="J194" s="14"/>
      <c r="K194" s="14"/>
      <c r="L194" s="4"/>
      <c r="M194" s="4"/>
      <c r="N194" s="4"/>
      <c r="O194" s="4"/>
      <c r="P194" s="4"/>
      <c r="Q194" s="4"/>
      <c r="Y194" s="14"/>
      <c r="Z194" s="14"/>
      <c r="AA194" s="14"/>
      <c r="AB194" s="4"/>
      <c r="AC194" s="4"/>
      <c r="AD194" s="4"/>
      <c r="AE194" s="4"/>
      <c r="AF194" s="4"/>
      <c r="AG194" s="4"/>
      <c r="BC194" s="14"/>
      <c r="BD194" s="14"/>
      <c r="BE194" s="14"/>
      <c r="BF194" s="4"/>
      <c r="BG194" s="4"/>
      <c r="BH194" s="4"/>
      <c r="BI194" s="4"/>
      <c r="BJ194" s="4"/>
      <c r="BK194" s="14"/>
      <c r="BL194" s="4"/>
      <c r="BM194" s="4"/>
      <c r="BN194" s="4"/>
      <c r="BO194" s="4"/>
      <c r="BP194" s="4"/>
    </row>
    <row r="195" spans="9:68" s="9" customFormat="1" x14ac:dyDescent="0.25">
      <c r="I195" s="14"/>
      <c r="J195" s="14"/>
      <c r="K195" s="14"/>
      <c r="L195" s="4"/>
      <c r="M195" s="4"/>
      <c r="N195" s="4"/>
      <c r="O195" s="4"/>
      <c r="P195" s="4"/>
      <c r="Q195" s="4"/>
      <c r="Y195" s="14"/>
      <c r="Z195" s="14"/>
      <c r="AA195" s="14"/>
      <c r="AB195" s="4"/>
      <c r="AC195" s="4"/>
      <c r="AD195" s="4"/>
      <c r="AE195" s="4"/>
      <c r="AF195" s="4"/>
      <c r="AG195" s="4"/>
      <c r="BC195" s="14"/>
      <c r="BD195" s="14"/>
      <c r="BE195" s="14"/>
      <c r="BF195" s="4"/>
      <c r="BG195" s="4"/>
      <c r="BH195" s="4"/>
      <c r="BI195" s="4"/>
      <c r="BJ195" s="4"/>
      <c r="BK195" s="14"/>
      <c r="BL195" s="4"/>
      <c r="BM195" s="4"/>
      <c r="BN195" s="4"/>
      <c r="BO195" s="4"/>
      <c r="BP195" s="4"/>
    </row>
    <row r="196" spans="9:68" s="9" customFormat="1" x14ac:dyDescent="0.25">
      <c r="I196" s="14"/>
      <c r="J196" s="14"/>
      <c r="K196" s="14"/>
      <c r="L196" s="4"/>
      <c r="M196" s="4"/>
      <c r="N196" s="4"/>
      <c r="O196" s="4"/>
      <c r="P196" s="4"/>
      <c r="Q196" s="4"/>
      <c r="Y196" s="14"/>
      <c r="Z196" s="14"/>
      <c r="AA196" s="14"/>
      <c r="AB196" s="4"/>
      <c r="AC196" s="4"/>
      <c r="AD196" s="4"/>
      <c r="AE196" s="4"/>
      <c r="AF196" s="4"/>
      <c r="AG196" s="4"/>
      <c r="BC196" s="14"/>
      <c r="BD196" s="14"/>
      <c r="BE196" s="14"/>
      <c r="BF196" s="4"/>
      <c r="BG196" s="4"/>
      <c r="BH196" s="4"/>
      <c r="BI196" s="4"/>
      <c r="BJ196" s="4"/>
      <c r="BK196" s="14"/>
      <c r="BL196" s="4"/>
      <c r="BM196" s="4"/>
      <c r="BN196" s="4"/>
      <c r="BO196" s="4"/>
      <c r="BP196" s="4"/>
    </row>
    <row r="197" spans="9:68" s="9" customFormat="1" x14ac:dyDescent="0.25">
      <c r="I197" s="14"/>
      <c r="J197" s="14"/>
      <c r="K197" s="14"/>
      <c r="L197" s="4"/>
      <c r="M197" s="4"/>
      <c r="N197" s="4"/>
      <c r="O197" s="4"/>
      <c r="P197" s="4"/>
      <c r="Q197" s="4"/>
      <c r="Y197" s="14"/>
      <c r="Z197" s="14"/>
      <c r="AA197" s="14"/>
      <c r="AB197" s="4"/>
      <c r="AC197" s="4"/>
      <c r="AD197" s="4"/>
      <c r="AE197" s="4"/>
      <c r="AF197" s="4"/>
      <c r="AG197" s="4"/>
      <c r="BC197" s="14"/>
      <c r="BD197" s="14"/>
      <c r="BE197" s="14"/>
      <c r="BF197" s="4"/>
      <c r="BG197" s="4"/>
      <c r="BH197" s="4"/>
      <c r="BI197" s="4"/>
      <c r="BJ197" s="4"/>
      <c r="BK197" s="14"/>
      <c r="BL197" s="4"/>
      <c r="BM197" s="4"/>
      <c r="BN197" s="4"/>
      <c r="BO197" s="4"/>
      <c r="BP197" s="4"/>
    </row>
    <row r="198" spans="9:68" s="9" customFormat="1" x14ac:dyDescent="0.25">
      <c r="I198" s="14"/>
      <c r="J198" s="14"/>
      <c r="K198" s="14"/>
      <c r="L198" s="4"/>
      <c r="M198" s="4"/>
      <c r="N198" s="4"/>
      <c r="O198" s="4"/>
      <c r="P198" s="4"/>
      <c r="Q198" s="4"/>
      <c r="Y198" s="14"/>
      <c r="Z198" s="14"/>
      <c r="AA198" s="14"/>
      <c r="AB198" s="4"/>
      <c r="AC198" s="4"/>
      <c r="AD198" s="4"/>
      <c r="AE198" s="4"/>
      <c r="AF198" s="4"/>
      <c r="AG198" s="4"/>
      <c r="BC198" s="14"/>
      <c r="BD198" s="14"/>
      <c r="BE198" s="14"/>
      <c r="BF198" s="4"/>
      <c r="BG198" s="4"/>
      <c r="BH198" s="4"/>
      <c r="BI198" s="4"/>
      <c r="BJ198" s="4"/>
      <c r="BK198" s="14"/>
      <c r="BL198" s="4"/>
      <c r="BM198" s="4"/>
      <c r="BN198" s="4"/>
      <c r="BO198" s="4"/>
      <c r="BP198" s="4"/>
    </row>
    <row r="199" spans="9:68" s="9" customFormat="1" x14ac:dyDescent="0.25">
      <c r="I199" s="14"/>
      <c r="J199" s="14"/>
      <c r="K199" s="14"/>
      <c r="L199" s="4"/>
      <c r="M199" s="4"/>
      <c r="N199" s="4"/>
      <c r="O199" s="4"/>
      <c r="P199" s="4"/>
      <c r="Q199" s="4"/>
      <c r="Y199" s="14"/>
      <c r="Z199" s="14"/>
      <c r="AA199" s="14"/>
      <c r="AB199" s="4"/>
      <c r="AC199" s="4"/>
      <c r="AD199" s="4"/>
      <c r="AE199" s="4"/>
      <c r="AF199" s="4"/>
      <c r="AG199" s="4"/>
      <c r="BC199" s="14"/>
      <c r="BD199" s="14"/>
      <c r="BE199" s="14"/>
      <c r="BF199" s="4"/>
      <c r="BG199" s="4"/>
      <c r="BH199" s="4"/>
      <c r="BI199" s="4"/>
      <c r="BJ199" s="4"/>
      <c r="BK199" s="14"/>
      <c r="BL199" s="4"/>
      <c r="BM199" s="4"/>
      <c r="BN199" s="4"/>
      <c r="BO199" s="4"/>
      <c r="BP199" s="4"/>
    </row>
    <row r="200" spans="9:68" s="9" customFormat="1" x14ac:dyDescent="0.25">
      <c r="I200" s="14"/>
      <c r="J200" s="14"/>
      <c r="K200" s="14"/>
      <c r="L200" s="4"/>
      <c r="M200" s="4"/>
      <c r="N200" s="4"/>
      <c r="O200" s="4"/>
      <c r="P200" s="4"/>
      <c r="Q200" s="4"/>
      <c r="Y200" s="14"/>
      <c r="Z200" s="14"/>
      <c r="AA200" s="14"/>
      <c r="AB200" s="4"/>
      <c r="AC200" s="4"/>
      <c r="AD200" s="4"/>
      <c r="AE200" s="4"/>
      <c r="AF200" s="4"/>
      <c r="AG200" s="4"/>
      <c r="BC200" s="14"/>
      <c r="BD200" s="14"/>
      <c r="BE200" s="14"/>
      <c r="BF200" s="4"/>
      <c r="BG200" s="4"/>
      <c r="BH200" s="4"/>
      <c r="BI200" s="4"/>
      <c r="BJ200" s="4"/>
      <c r="BK200" s="14"/>
      <c r="BL200" s="4"/>
      <c r="BM200" s="4"/>
      <c r="BN200" s="4"/>
      <c r="BO200" s="4"/>
      <c r="BP200" s="4"/>
    </row>
    <row r="201" spans="9:68" s="9" customFormat="1" x14ac:dyDescent="0.25">
      <c r="I201" s="14"/>
      <c r="J201" s="14"/>
      <c r="K201" s="14"/>
      <c r="L201" s="4"/>
      <c r="M201" s="4"/>
      <c r="N201" s="4"/>
      <c r="O201" s="4"/>
      <c r="P201" s="4"/>
      <c r="Q201" s="4"/>
      <c r="Y201" s="14"/>
      <c r="Z201" s="14"/>
      <c r="AA201" s="14"/>
      <c r="AB201" s="4"/>
      <c r="AC201" s="4"/>
      <c r="AD201" s="4"/>
      <c r="AE201" s="4"/>
      <c r="AF201" s="4"/>
      <c r="AG201" s="4"/>
      <c r="BC201" s="14"/>
      <c r="BD201" s="14"/>
      <c r="BE201" s="14"/>
      <c r="BF201" s="4"/>
      <c r="BG201" s="4"/>
      <c r="BH201" s="4"/>
      <c r="BI201" s="4"/>
      <c r="BJ201" s="4"/>
      <c r="BK201" s="14"/>
      <c r="BL201" s="4"/>
      <c r="BM201" s="4"/>
      <c r="BN201" s="4"/>
      <c r="BO201" s="4"/>
      <c r="BP201" s="4"/>
    </row>
    <row r="202" spans="9:68" s="9" customFormat="1" x14ac:dyDescent="0.25">
      <c r="I202" s="14"/>
      <c r="J202" s="14"/>
      <c r="K202" s="14"/>
      <c r="L202" s="4"/>
      <c r="M202" s="4"/>
      <c r="N202" s="4"/>
      <c r="O202" s="4"/>
      <c r="P202" s="4"/>
      <c r="Q202" s="4"/>
      <c r="Y202" s="14"/>
      <c r="Z202" s="14"/>
      <c r="AA202" s="14"/>
      <c r="AB202" s="4"/>
      <c r="AC202" s="4"/>
      <c r="AD202" s="4"/>
      <c r="AE202" s="4"/>
      <c r="AF202" s="4"/>
      <c r="AG202" s="4"/>
      <c r="BC202" s="14"/>
      <c r="BD202" s="14"/>
      <c r="BE202" s="14"/>
      <c r="BF202" s="4"/>
      <c r="BG202" s="4"/>
      <c r="BH202" s="4"/>
      <c r="BI202" s="4"/>
      <c r="BJ202" s="4"/>
      <c r="BK202" s="14"/>
      <c r="BL202" s="4"/>
      <c r="BM202" s="4"/>
      <c r="BN202" s="4"/>
      <c r="BO202" s="4"/>
      <c r="BP202" s="4"/>
    </row>
    <row r="203" spans="9:68" s="9" customFormat="1" x14ac:dyDescent="0.25">
      <c r="I203" s="14"/>
      <c r="J203" s="14"/>
      <c r="K203" s="14"/>
      <c r="L203" s="4"/>
      <c r="M203" s="4"/>
      <c r="N203" s="4"/>
      <c r="O203" s="4"/>
      <c r="P203" s="4"/>
      <c r="Q203" s="4"/>
      <c r="Y203" s="14"/>
      <c r="Z203" s="14"/>
      <c r="AA203" s="14"/>
      <c r="AB203" s="4"/>
      <c r="AC203" s="4"/>
      <c r="AD203" s="4"/>
      <c r="AE203" s="4"/>
      <c r="AF203" s="4"/>
      <c r="AG203" s="4"/>
      <c r="BC203" s="14"/>
      <c r="BD203" s="14"/>
      <c r="BE203" s="14"/>
      <c r="BF203" s="4"/>
      <c r="BG203" s="4"/>
      <c r="BH203" s="4"/>
      <c r="BI203" s="4"/>
      <c r="BJ203" s="4"/>
      <c r="BK203" s="14"/>
      <c r="BL203" s="4"/>
      <c r="BM203" s="4"/>
      <c r="BN203" s="4"/>
      <c r="BO203" s="4"/>
      <c r="BP203" s="4"/>
    </row>
    <row r="204" spans="9:68" s="9" customFormat="1" x14ac:dyDescent="0.25">
      <c r="I204" s="14"/>
      <c r="J204" s="14"/>
      <c r="K204" s="14"/>
      <c r="L204" s="4"/>
      <c r="M204" s="4"/>
      <c r="N204" s="4"/>
      <c r="O204" s="4"/>
      <c r="P204" s="4"/>
      <c r="Q204" s="4"/>
      <c r="Y204" s="14"/>
      <c r="Z204" s="14"/>
      <c r="AA204" s="14"/>
      <c r="AB204" s="4"/>
      <c r="AC204" s="4"/>
      <c r="AD204" s="4"/>
      <c r="AE204" s="4"/>
      <c r="AF204" s="4"/>
      <c r="AG204" s="4"/>
      <c r="BC204" s="14"/>
      <c r="BD204" s="14"/>
      <c r="BE204" s="14"/>
      <c r="BF204" s="4"/>
      <c r="BG204" s="4"/>
      <c r="BH204" s="4"/>
      <c r="BI204" s="4"/>
      <c r="BJ204" s="4"/>
      <c r="BK204" s="14"/>
      <c r="BL204" s="4"/>
      <c r="BM204" s="4"/>
      <c r="BN204" s="4"/>
      <c r="BO204" s="4"/>
      <c r="BP204" s="4"/>
    </row>
    <row r="205" spans="9:68" s="9" customFormat="1" x14ac:dyDescent="0.25">
      <c r="I205" s="14"/>
      <c r="J205" s="14"/>
      <c r="K205" s="14"/>
      <c r="L205" s="4"/>
      <c r="M205" s="4"/>
      <c r="N205" s="4"/>
      <c r="O205" s="4"/>
      <c r="P205" s="4"/>
      <c r="Q205" s="4"/>
      <c r="Y205" s="14"/>
      <c r="Z205" s="14"/>
      <c r="AA205" s="14"/>
      <c r="AB205" s="4"/>
      <c r="AC205" s="4"/>
      <c r="AD205" s="4"/>
      <c r="AE205" s="4"/>
      <c r="AF205" s="4"/>
      <c r="AG205" s="4"/>
      <c r="BC205" s="14"/>
      <c r="BD205" s="14"/>
      <c r="BE205" s="14"/>
      <c r="BF205" s="4"/>
      <c r="BG205" s="4"/>
      <c r="BH205" s="4"/>
      <c r="BI205" s="4"/>
      <c r="BJ205" s="4"/>
      <c r="BK205" s="14"/>
      <c r="BL205" s="4"/>
      <c r="BM205" s="4"/>
      <c r="BN205" s="4"/>
      <c r="BO205" s="4"/>
      <c r="BP205" s="4"/>
    </row>
    <row r="206" spans="9:68" s="9" customFormat="1" x14ac:dyDescent="0.25">
      <c r="I206" s="14"/>
      <c r="J206" s="14"/>
      <c r="K206" s="14"/>
      <c r="L206" s="4"/>
      <c r="M206" s="4"/>
      <c r="N206" s="4"/>
      <c r="O206" s="4"/>
      <c r="P206" s="4"/>
      <c r="Q206" s="4"/>
      <c r="Y206" s="14"/>
      <c r="Z206" s="14"/>
      <c r="AA206" s="14"/>
      <c r="AB206" s="4"/>
      <c r="AC206" s="4"/>
      <c r="AD206" s="4"/>
      <c r="AE206" s="4"/>
      <c r="AF206" s="4"/>
      <c r="AG206" s="4"/>
      <c r="BC206" s="14"/>
      <c r="BD206" s="14"/>
      <c r="BE206" s="14"/>
      <c r="BF206" s="4"/>
      <c r="BG206" s="4"/>
      <c r="BH206" s="4"/>
      <c r="BI206" s="4"/>
      <c r="BJ206" s="4"/>
      <c r="BK206" s="14"/>
      <c r="BL206" s="4"/>
      <c r="BM206" s="4"/>
      <c r="BN206" s="4"/>
      <c r="BO206" s="4"/>
      <c r="BP206" s="4"/>
    </row>
    <row r="207" spans="9:68" s="9" customFormat="1" x14ac:dyDescent="0.25">
      <c r="I207" s="14"/>
      <c r="J207" s="14"/>
      <c r="K207" s="14"/>
      <c r="L207" s="4"/>
      <c r="M207" s="4"/>
      <c r="N207" s="4"/>
      <c r="O207" s="4"/>
      <c r="P207" s="4"/>
      <c r="Q207" s="4"/>
      <c r="Y207" s="14"/>
      <c r="Z207" s="14"/>
      <c r="AA207" s="14"/>
      <c r="AB207" s="4"/>
      <c r="AC207" s="4"/>
      <c r="AD207" s="4"/>
      <c r="AE207" s="4"/>
      <c r="AF207" s="4"/>
      <c r="AG207" s="4"/>
      <c r="BC207" s="14"/>
      <c r="BD207" s="14"/>
      <c r="BE207" s="14"/>
      <c r="BF207" s="4"/>
      <c r="BG207" s="4"/>
      <c r="BH207" s="4"/>
      <c r="BI207" s="4"/>
      <c r="BJ207" s="4"/>
      <c r="BK207" s="14"/>
      <c r="BL207" s="4"/>
      <c r="BM207" s="4"/>
      <c r="BN207" s="4"/>
      <c r="BO207" s="4"/>
      <c r="BP207" s="4"/>
    </row>
    <row r="208" spans="9:68" s="9" customFormat="1" x14ac:dyDescent="0.25">
      <c r="I208" s="14"/>
      <c r="J208" s="14"/>
      <c r="K208" s="14"/>
      <c r="L208" s="4"/>
      <c r="M208" s="4"/>
      <c r="N208" s="4"/>
      <c r="O208" s="4"/>
      <c r="P208" s="4"/>
      <c r="Q208" s="4"/>
      <c r="Y208" s="14"/>
      <c r="Z208" s="14"/>
      <c r="AA208" s="14"/>
      <c r="AB208" s="4"/>
      <c r="AC208" s="4"/>
      <c r="AD208" s="4"/>
      <c r="AE208" s="4"/>
      <c r="AF208" s="4"/>
      <c r="AG208" s="4"/>
      <c r="BC208" s="14"/>
      <c r="BD208" s="14"/>
      <c r="BE208" s="14"/>
      <c r="BF208" s="4"/>
      <c r="BG208" s="4"/>
      <c r="BH208" s="4"/>
      <c r="BI208" s="4"/>
      <c r="BJ208" s="4"/>
      <c r="BK208" s="14"/>
      <c r="BL208" s="4"/>
      <c r="BM208" s="4"/>
      <c r="BN208" s="4"/>
      <c r="BO208" s="4"/>
      <c r="BP208" s="4"/>
    </row>
    <row r="209" spans="9:68" s="9" customFormat="1" x14ac:dyDescent="0.25">
      <c r="I209" s="14"/>
      <c r="J209" s="14"/>
      <c r="K209" s="14"/>
      <c r="L209" s="4"/>
      <c r="M209" s="4"/>
      <c r="N209" s="4"/>
      <c r="O209" s="4"/>
      <c r="P209" s="4"/>
      <c r="Q209" s="4"/>
      <c r="Y209" s="14"/>
      <c r="Z209" s="14"/>
      <c r="AA209" s="14"/>
      <c r="AB209" s="4"/>
      <c r="AC209" s="4"/>
      <c r="AD209" s="4"/>
      <c r="AE209" s="4"/>
      <c r="AF209" s="4"/>
      <c r="AG209" s="4"/>
      <c r="BC209" s="14"/>
      <c r="BD209" s="14"/>
      <c r="BE209" s="14"/>
      <c r="BF209" s="4"/>
      <c r="BG209" s="4"/>
      <c r="BH209" s="4"/>
      <c r="BI209" s="4"/>
      <c r="BJ209" s="4"/>
      <c r="BK209" s="14"/>
      <c r="BL209" s="4"/>
      <c r="BM209" s="4"/>
      <c r="BN209" s="4"/>
      <c r="BO209" s="4"/>
      <c r="BP209" s="4"/>
    </row>
    <row r="210" spans="9:68" s="9" customFormat="1" x14ac:dyDescent="0.25">
      <c r="I210" s="14"/>
      <c r="J210" s="14"/>
      <c r="K210" s="14"/>
      <c r="L210" s="4"/>
      <c r="M210" s="4"/>
      <c r="N210" s="4"/>
      <c r="O210" s="4"/>
      <c r="P210" s="4"/>
      <c r="Q210" s="4"/>
      <c r="Y210" s="14"/>
      <c r="Z210" s="14"/>
      <c r="AA210" s="14"/>
      <c r="AB210" s="4"/>
      <c r="AC210" s="4"/>
      <c r="AD210" s="4"/>
      <c r="AE210" s="4"/>
      <c r="AF210" s="4"/>
      <c r="AG210" s="4"/>
      <c r="BC210" s="14"/>
      <c r="BD210" s="14"/>
      <c r="BE210" s="14"/>
      <c r="BF210" s="4"/>
      <c r="BG210" s="4"/>
      <c r="BH210" s="4"/>
      <c r="BI210" s="4"/>
      <c r="BJ210" s="4"/>
      <c r="BK210" s="14"/>
      <c r="BL210" s="4"/>
      <c r="BM210" s="4"/>
      <c r="BN210" s="4"/>
      <c r="BO210" s="4"/>
      <c r="BP210" s="4"/>
    </row>
    <row r="211" spans="9:68" s="9" customFormat="1" x14ac:dyDescent="0.25">
      <c r="I211" s="14"/>
      <c r="J211" s="14"/>
      <c r="K211" s="14"/>
      <c r="L211" s="4"/>
      <c r="M211" s="4"/>
      <c r="N211" s="4"/>
      <c r="O211" s="4"/>
      <c r="P211" s="4"/>
      <c r="Q211" s="4"/>
      <c r="Y211" s="14"/>
      <c r="Z211" s="14"/>
      <c r="AA211" s="14"/>
      <c r="AB211" s="4"/>
      <c r="AC211" s="4"/>
      <c r="AD211" s="4"/>
      <c r="AE211" s="4"/>
      <c r="AF211" s="4"/>
      <c r="AG211" s="4"/>
      <c r="BC211" s="14"/>
      <c r="BD211" s="14"/>
      <c r="BE211" s="14"/>
      <c r="BF211" s="4"/>
      <c r="BG211" s="4"/>
      <c r="BH211" s="4"/>
      <c r="BI211" s="4"/>
      <c r="BJ211" s="4"/>
      <c r="BK211" s="14"/>
      <c r="BL211" s="4"/>
      <c r="BM211" s="4"/>
      <c r="BN211" s="4"/>
      <c r="BO211" s="4"/>
      <c r="BP211" s="4"/>
    </row>
    <row r="212" spans="9:68" s="9" customFormat="1" x14ac:dyDescent="0.25">
      <c r="I212" s="14"/>
      <c r="J212" s="14"/>
      <c r="K212" s="14"/>
      <c r="L212" s="4"/>
      <c r="M212" s="4"/>
      <c r="N212" s="4"/>
      <c r="O212" s="4"/>
      <c r="P212" s="4"/>
      <c r="Q212" s="4"/>
      <c r="Y212" s="14"/>
      <c r="Z212" s="14"/>
      <c r="AA212" s="14"/>
      <c r="AB212" s="4"/>
      <c r="AC212" s="4"/>
      <c r="AD212" s="4"/>
      <c r="AE212" s="4"/>
      <c r="AF212" s="4"/>
      <c r="AG212" s="4"/>
      <c r="BC212" s="14"/>
      <c r="BD212" s="14"/>
      <c r="BE212" s="14"/>
      <c r="BF212" s="4"/>
      <c r="BG212" s="4"/>
      <c r="BH212" s="4"/>
      <c r="BI212" s="4"/>
      <c r="BJ212" s="4"/>
      <c r="BK212" s="14"/>
      <c r="BL212" s="4"/>
      <c r="BM212" s="4"/>
      <c r="BN212" s="4"/>
      <c r="BO212" s="4"/>
      <c r="BP212" s="4"/>
    </row>
    <row r="213" spans="9:68" s="9" customFormat="1" x14ac:dyDescent="0.25">
      <c r="I213" s="14"/>
      <c r="J213" s="14"/>
      <c r="K213" s="14"/>
      <c r="L213" s="4"/>
      <c r="M213" s="4"/>
      <c r="N213" s="4"/>
      <c r="O213" s="4"/>
      <c r="P213" s="4"/>
      <c r="Q213" s="4"/>
      <c r="Y213" s="14"/>
      <c r="Z213" s="14"/>
      <c r="AA213" s="14"/>
      <c r="AB213" s="4"/>
      <c r="AC213" s="4"/>
      <c r="AD213" s="4"/>
      <c r="AE213" s="4"/>
      <c r="AF213" s="4"/>
      <c r="AG213" s="4"/>
      <c r="BC213" s="14"/>
      <c r="BD213" s="14"/>
      <c r="BE213" s="14"/>
      <c r="BF213" s="4"/>
      <c r="BG213" s="4"/>
      <c r="BH213" s="4"/>
      <c r="BI213" s="4"/>
      <c r="BJ213" s="4"/>
      <c r="BK213" s="14"/>
      <c r="BL213" s="4"/>
      <c r="BM213" s="4"/>
      <c r="BN213" s="4"/>
      <c r="BO213" s="4"/>
      <c r="BP213" s="4"/>
    </row>
    <row r="214" spans="9:68" s="9" customFormat="1" x14ac:dyDescent="0.25">
      <c r="I214" s="14"/>
      <c r="J214" s="14"/>
      <c r="K214" s="14"/>
      <c r="L214" s="4"/>
      <c r="M214" s="4"/>
      <c r="N214" s="4"/>
      <c r="O214" s="4"/>
      <c r="P214" s="4"/>
      <c r="Q214" s="4"/>
      <c r="Y214" s="14"/>
      <c r="Z214" s="14"/>
      <c r="AA214" s="14"/>
      <c r="AB214" s="4"/>
      <c r="AC214" s="4"/>
      <c r="AD214" s="4"/>
      <c r="AE214" s="4"/>
      <c r="AF214" s="4"/>
      <c r="AG214" s="4"/>
      <c r="BC214" s="14"/>
      <c r="BD214" s="14"/>
      <c r="BE214" s="14"/>
      <c r="BF214" s="4"/>
      <c r="BG214" s="4"/>
      <c r="BH214" s="4"/>
      <c r="BI214" s="4"/>
      <c r="BJ214" s="4"/>
      <c r="BK214" s="14"/>
      <c r="BL214" s="4"/>
      <c r="BM214" s="4"/>
      <c r="BN214" s="4"/>
      <c r="BO214" s="4"/>
      <c r="BP214" s="4"/>
    </row>
    <row r="215" spans="9:68" s="9" customFormat="1" x14ac:dyDescent="0.25">
      <c r="I215" s="14"/>
      <c r="J215" s="14"/>
      <c r="K215" s="14"/>
      <c r="L215" s="4"/>
      <c r="M215" s="4"/>
      <c r="N215" s="4"/>
      <c r="O215" s="4"/>
      <c r="P215" s="4"/>
      <c r="Q215" s="4"/>
      <c r="Y215" s="14"/>
      <c r="Z215" s="14"/>
      <c r="AA215" s="14"/>
      <c r="AB215" s="4"/>
      <c r="AC215" s="4"/>
      <c r="AD215" s="4"/>
      <c r="AE215" s="4"/>
      <c r="AF215" s="4"/>
      <c r="AG215" s="4"/>
      <c r="BC215" s="14"/>
      <c r="BD215" s="14"/>
      <c r="BE215" s="14"/>
      <c r="BF215" s="4"/>
      <c r="BG215" s="4"/>
      <c r="BH215" s="4"/>
      <c r="BI215" s="4"/>
      <c r="BJ215" s="4"/>
      <c r="BK215" s="14"/>
      <c r="BL215" s="4"/>
      <c r="BM215" s="4"/>
      <c r="BN215" s="4"/>
      <c r="BO215" s="4"/>
      <c r="BP215" s="4"/>
    </row>
    <row r="216" spans="9:68" s="9" customFormat="1" x14ac:dyDescent="0.25">
      <c r="I216" s="14"/>
      <c r="J216" s="14"/>
      <c r="K216" s="14"/>
      <c r="L216" s="4"/>
      <c r="M216" s="4"/>
      <c r="N216" s="4"/>
      <c r="O216" s="4"/>
      <c r="P216" s="4"/>
      <c r="Q216" s="4"/>
      <c r="Y216" s="14"/>
      <c r="Z216" s="14"/>
      <c r="AA216" s="14"/>
      <c r="AB216" s="4"/>
      <c r="AC216" s="4"/>
      <c r="AD216" s="4"/>
      <c r="AE216" s="4"/>
      <c r="AF216" s="4"/>
      <c r="AG216" s="4"/>
      <c r="BC216" s="14"/>
      <c r="BD216" s="14"/>
      <c r="BE216" s="14"/>
      <c r="BF216" s="4"/>
      <c r="BG216" s="4"/>
      <c r="BH216" s="4"/>
      <c r="BI216" s="4"/>
      <c r="BJ216" s="4"/>
      <c r="BK216" s="14"/>
      <c r="BL216" s="4"/>
      <c r="BM216" s="4"/>
      <c r="BN216" s="4"/>
      <c r="BO216" s="4"/>
      <c r="BP216" s="4"/>
    </row>
    <row r="217" spans="9:68" s="9" customFormat="1" x14ac:dyDescent="0.25">
      <c r="I217" s="14"/>
      <c r="J217" s="14"/>
      <c r="K217" s="14"/>
      <c r="L217" s="4"/>
      <c r="M217" s="4"/>
      <c r="N217" s="4"/>
      <c r="O217" s="4"/>
      <c r="P217" s="4"/>
      <c r="Q217" s="4"/>
      <c r="Y217" s="14"/>
      <c r="Z217" s="14"/>
      <c r="AA217" s="14"/>
      <c r="AB217" s="4"/>
      <c r="AC217" s="4"/>
      <c r="AD217" s="4"/>
      <c r="AE217" s="4"/>
      <c r="AF217" s="4"/>
      <c r="AG217" s="4"/>
      <c r="BC217" s="14"/>
      <c r="BD217" s="14"/>
      <c r="BE217" s="14"/>
      <c r="BF217" s="4"/>
      <c r="BG217" s="4"/>
      <c r="BH217" s="4"/>
      <c r="BI217" s="4"/>
      <c r="BJ217" s="4"/>
      <c r="BK217" s="14"/>
      <c r="BL217" s="4"/>
      <c r="BM217" s="4"/>
      <c r="BN217" s="4"/>
      <c r="BO217" s="4"/>
      <c r="BP217" s="4"/>
    </row>
    <row r="218" spans="9:68" s="9" customFormat="1" x14ac:dyDescent="0.25">
      <c r="I218" s="14"/>
      <c r="J218" s="14"/>
      <c r="K218" s="14"/>
      <c r="L218" s="4"/>
      <c r="M218" s="4"/>
      <c r="N218" s="4"/>
      <c r="O218" s="4"/>
      <c r="P218" s="4"/>
      <c r="Q218" s="4"/>
      <c r="Y218" s="14"/>
      <c r="Z218" s="14"/>
      <c r="AA218" s="14"/>
      <c r="AB218" s="4"/>
      <c r="AC218" s="4"/>
      <c r="AD218" s="4"/>
      <c r="AE218" s="4"/>
      <c r="AF218" s="4"/>
      <c r="AG218" s="4"/>
      <c r="BC218" s="14"/>
      <c r="BD218" s="14"/>
      <c r="BE218" s="14"/>
      <c r="BF218" s="4"/>
      <c r="BG218" s="4"/>
      <c r="BH218" s="4"/>
      <c r="BI218" s="4"/>
      <c r="BJ218" s="4"/>
      <c r="BK218" s="14"/>
      <c r="BL218" s="4"/>
      <c r="BM218" s="4"/>
      <c r="BN218" s="4"/>
      <c r="BO218" s="4"/>
      <c r="BP218" s="4"/>
    </row>
    <row r="219" spans="9:68" s="9" customFormat="1" x14ac:dyDescent="0.25">
      <c r="I219" s="14"/>
      <c r="J219" s="14"/>
      <c r="K219" s="14"/>
      <c r="L219" s="4"/>
      <c r="M219" s="4"/>
      <c r="N219" s="4"/>
      <c r="O219" s="4"/>
      <c r="P219" s="4"/>
      <c r="Q219" s="4"/>
      <c r="Y219" s="14"/>
      <c r="Z219" s="14"/>
      <c r="AA219" s="14"/>
      <c r="AB219" s="4"/>
      <c r="AC219" s="4"/>
      <c r="AD219" s="4"/>
      <c r="AE219" s="4"/>
      <c r="AF219" s="4"/>
      <c r="AG219" s="4"/>
      <c r="BC219" s="14"/>
      <c r="BD219" s="14"/>
      <c r="BE219" s="14"/>
      <c r="BF219" s="4"/>
      <c r="BG219" s="4"/>
      <c r="BH219" s="4"/>
      <c r="BI219" s="4"/>
      <c r="BJ219" s="4"/>
      <c r="BK219" s="14"/>
      <c r="BL219" s="4"/>
      <c r="BM219" s="4"/>
      <c r="BN219" s="4"/>
      <c r="BO219" s="4"/>
      <c r="BP219" s="4"/>
    </row>
    <row r="220" spans="9:68" s="9" customFormat="1" x14ac:dyDescent="0.25">
      <c r="I220" s="14"/>
      <c r="J220" s="14"/>
      <c r="K220" s="14"/>
      <c r="L220" s="4"/>
      <c r="M220" s="4"/>
      <c r="N220" s="4"/>
      <c r="O220" s="4"/>
      <c r="P220" s="4"/>
      <c r="Q220" s="4"/>
      <c r="Y220" s="14"/>
      <c r="Z220" s="14"/>
      <c r="AA220" s="14"/>
      <c r="AB220" s="4"/>
      <c r="AC220" s="4"/>
      <c r="AD220" s="4"/>
      <c r="AE220" s="4"/>
      <c r="AF220" s="4"/>
      <c r="AG220" s="4"/>
      <c r="BC220" s="14"/>
      <c r="BD220" s="14"/>
      <c r="BE220" s="14"/>
      <c r="BF220" s="4"/>
      <c r="BG220" s="4"/>
      <c r="BH220" s="4"/>
      <c r="BI220" s="4"/>
      <c r="BJ220" s="4"/>
      <c r="BK220" s="14"/>
      <c r="BL220" s="4"/>
      <c r="BM220" s="4"/>
      <c r="BN220" s="4"/>
      <c r="BO220" s="4"/>
      <c r="BP220" s="4"/>
    </row>
    <row r="221" spans="9:68" s="9" customFormat="1" x14ac:dyDescent="0.25">
      <c r="I221" s="14"/>
      <c r="J221" s="14"/>
      <c r="K221" s="14"/>
      <c r="L221" s="4"/>
      <c r="M221" s="4"/>
      <c r="N221" s="4"/>
      <c r="O221" s="4"/>
      <c r="P221" s="4"/>
      <c r="Q221" s="4"/>
      <c r="Y221" s="14"/>
      <c r="Z221" s="14"/>
      <c r="AA221" s="14"/>
      <c r="AB221" s="4"/>
      <c r="AC221" s="4"/>
      <c r="AD221" s="4"/>
      <c r="AE221" s="4"/>
      <c r="AF221" s="4"/>
      <c r="AG221" s="4"/>
      <c r="BC221" s="14"/>
      <c r="BD221" s="14"/>
      <c r="BE221" s="14"/>
      <c r="BF221" s="4"/>
      <c r="BG221" s="4"/>
      <c r="BH221" s="4"/>
      <c r="BI221" s="4"/>
      <c r="BJ221" s="4"/>
      <c r="BK221" s="14"/>
      <c r="BL221" s="4"/>
      <c r="BM221" s="4"/>
      <c r="BN221" s="4"/>
      <c r="BO221" s="4"/>
      <c r="BP221" s="4"/>
    </row>
    <row r="222" spans="9:68" s="9" customFormat="1" x14ac:dyDescent="0.25">
      <c r="I222" s="14"/>
      <c r="J222" s="14"/>
      <c r="K222" s="14"/>
      <c r="L222" s="4"/>
      <c r="M222" s="4"/>
      <c r="N222" s="4"/>
      <c r="O222" s="4"/>
      <c r="P222" s="4"/>
      <c r="Q222" s="4"/>
      <c r="Y222" s="14"/>
      <c r="Z222" s="14"/>
      <c r="AA222" s="14"/>
      <c r="AB222" s="4"/>
      <c r="AC222" s="4"/>
      <c r="AD222" s="4"/>
      <c r="AE222" s="4"/>
      <c r="AF222" s="4"/>
      <c r="AG222" s="4"/>
      <c r="BC222" s="14"/>
      <c r="BD222" s="14"/>
      <c r="BE222" s="14"/>
      <c r="BF222" s="4"/>
      <c r="BG222" s="4"/>
      <c r="BH222" s="4"/>
      <c r="BI222" s="4"/>
      <c r="BJ222" s="4"/>
      <c r="BK222" s="14"/>
      <c r="BL222" s="4"/>
      <c r="BM222" s="4"/>
      <c r="BN222" s="4"/>
      <c r="BO222" s="4"/>
      <c r="BP222" s="4"/>
    </row>
    <row r="223" spans="9:68" s="9" customFormat="1" x14ac:dyDescent="0.25">
      <c r="I223" s="14"/>
      <c r="J223" s="14"/>
      <c r="K223" s="14"/>
      <c r="L223" s="4"/>
      <c r="M223" s="4"/>
      <c r="N223" s="4"/>
      <c r="O223" s="4"/>
      <c r="P223" s="4"/>
      <c r="Q223" s="4"/>
      <c r="Y223" s="14"/>
      <c r="Z223" s="14"/>
      <c r="AA223" s="14"/>
      <c r="AB223" s="4"/>
      <c r="AC223" s="4"/>
      <c r="AD223" s="4"/>
      <c r="AE223" s="4"/>
      <c r="AF223" s="4"/>
      <c r="AG223" s="4"/>
      <c r="BC223" s="14"/>
      <c r="BD223" s="14"/>
      <c r="BE223" s="14"/>
      <c r="BF223" s="4"/>
      <c r="BG223" s="4"/>
      <c r="BH223" s="4"/>
      <c r="BI223" s="4"/>
      <c r="BJ223" s="4"/>
      <c r="BK223" s="14"/>
      <c r="BL223" s="4"/>
      <c r="BM223" s="4"/>
      <c r="BN223" s="4"/>
      <c r="BO223" s="4"/>
      <c r="BP223" s="4"/>
    </row>
    <row r="224" spans="9:68" s="9" customFormat="1" x14ac:dyDescent="0.25">
      <c r="I224" s="14"/>
      <c r="J224" s="14"/>
      <c r="K224" s="14"/>
      <c r="L224" s="4"/>
      <c r="M224" s="4"/>
      <c r="N224" s="4"/>
      <c r="O224" s="4"/>
      <c r="P224" s="4"/>
      <c r="Q224" s="4"/>
      <c r="Y224" s="14"/>
      <c r="Z224" s="14"/>
      <c r="AA224" s="14"/>
      <c r="AB224" s="4"/>
      <c r="AC224" s="4"/>
      <c r="AD224" s="4"/>
      <c r="AE224" s="4"/>
      <c r="AF224" s="4"/>
      <c r="AG224" s="4"/>
      <c r="BC224" s="14"/>
      <c r="BD224" s="14"/>
      <c r="BE224" s="14"/>
      <c r="BF224" s="4"/>
      <c r="BG224" s="4"/>
      <c r="BH224" s="4"/>
      <c r="BI224" s="4"/>
      <c r="BJ224" s="4"/>
      <c r="BK224" s="14"/>
      <c r="BL224" s="4"/>
      <c r="BM224" s="4"/>
      <c r="BN224" s="4"/>
      <c r="BO224" s="4"/>
      <c r="BP224" s="4"/>
    </row>
    <row r="225" spans="9:68" s="9" customFormat="1" x14ac:dyDescent="0.25">
      <c r="I225" s="14"/>
      <c r="J225" s="14"/>
      <c r="K225" s="14"/>
      <c r="L225" s="4"/>
      <c r="M225" s="4"/>
      <c r="N225" s="4"/>
      <c r="O225" s="4"/>
      <c r="P225" s="4"/>
      <c r="Q225" s="4"/>
      <c r="Y225" s="14"/>
      <c r="Z225" s="14"/>
      <c r="AA225" s="14"/>
      <c r="AB225" s="4"/>
      <c r="AC225" s="4"/>
      <c r="AD225" s="4"/>
      <c r="AE225" s="4"/>
      <c r="AF225" s="4"/>
      <c r="AG225" s="4"/>
      <c r="BC225" s="14"/>
      <c r="BD225" s="14"/>
      <c r="BE225" s="14"/>
      <c r="BF225" s="4"/>
      <c r="BG225" s="4"/>
      <c r="BH225" s="4"/>
      <c r="BI225" s="4"/>
      <c r="BJ225" s="4"/>
      <c r="BK225" s="14"/>
      <c r="BL225" s="4"/>
      <c r="BM225" s="4"/>
      <c r="BN225" s="4"/>
      <c r="BO225" s="4"/>
      <c r="BP225" s="4"/>
    </row>
    <row r="226" spans="9:68" s="9" customFormat="1" x14ac:dyDescent="0.25">
      <c r="I226" s="14"/>
      <c r="J226" s="14"/>
      <c r="K226" s="14"/>
      <c r="L226" s="4"/>
      <c r="M226" s="4"/>
      <c r="N226" s="4"/>
      <c r="O226" s="4"/>
      <c r="P226" s="4"/>
      <c r="Q226" s="4"/>
      <c r="Y226" s="14"/>
      <c r="Z226" s="14"/>
      <c r="AA226" s="14"/>
      <c r="AB226" s="4"/>
      <c r="AC226" s="4"/>
      <c r="AD226" s="4"/>
      <c r="AE226" s="4"/>
      <c r="AF226" s="4"/>
      <c r="AG226" s="4"/>
      <c r="BC226" s="14"/>
      <c r="BD226" s="14"/>
      <c r="BE226" s="14"/>
      <c r="BF226" s="4"/>
      <c r="BG226" s="4"/>
      <c r="BH226" s="4"/>
      <c r="BI226" s="4"/>
      <c r="BJ226" s="4"/>
      <c r="BK226" s="14"/>
      <c r="BL226" s="4"/>
      <c r="BM226" s="4"/>
      <c r="BN226" s="4"/>
      <c r="BO226" s="4"/>
      <c r="BP226" s="4"/>
    </row>
    <row r="227" spans="9:68" s="9" customFormat="1" x14ac:dyDescent="0.25">
      <c r="I227" s="14"/>
      <c r="J227" s="14"/>
      <c r="K227" s="14"/>
      <c r="L227" s="4"/>
      <c r="M227" s="4"/>
      <c r="N227" s="4"/>
      <c r="O227" s="4"/>
      <c r="P227" s="4"/>
      <c r="Q227" s="4"/>
      <c r="Y227" s="14"/>
      <c r="Z227" s="14"/>
      <c r="AA227" s="14"/>
      <c r="AB227" s="4"/>
      <c r="AC227" s="4"/>
      <c r="AD227" s="4"/>
      <c r="AE227" s="4"/>
      <c r="AF227" s="4"/>
      <c r="AG227" s="4"/>
      <c r="BC227" s="14"/>
      <c r="BD227" s="14"/>
      <c r="BE227" s="14"/>
      <c r="BF227" s="4"/>
      <c r="BG227" s="4"/>
      <c r="BH227" s="4"/>
      <c r="BI227" s="4"/>
      <c r="BJ227" s="4"/>
      <c r="BK227" s="14"/>
      <c r="BL227" s="4"/>
      <c r="BM227" s="4"/>
      <c r="BN227" s="4"/>
      <c r="BO227" s="4"/>
      <c r="BP227" s="4"/>
    </row>
    <row r="228" spans="9:68" s="9" customFormat="1" x14ac:dyDescent="0.25">
      <c r="I228" s="14"/>
      <c r="J228" s="14"/>
      <c r="K228" s="14"/>
      <c r="L228" s="4"/>
      <c r="M228" s="4"/>
      <c r="N228" s="4"/>
      <c r="O228" s="4"/>
      <c r="P228" s="4"/>
      <c r="Q228" s="4"/>
      <c r="Y228" s="14"/>
      <c r="Z228" s="14"/>
      <c r="AA228" s="14"/>
      <c r="AB228" s="4"/>
      <c r="AC228" s="4"/>
      <c r="AD228" s="4"/>
      <c r="AE228" s="4"/>
      <c r="AF228" s="4"/>
      <c r="AG228" s="4"/>
      <c r="BC228" s="14"/>
      <c r="BD228" s="14"/>
      <c r="BE228" s="14"/>
      <c r="BF228" s="4"/>
      <c r="BG228" s="4"/>
      <c r="BH228" s="4"/>
      <c r="BI228" s="4"/>
      <c r="BJ228" s="4"/>
      <c r="BK228" s="14"/>
      <c r="BL228" s="4"/>
      <c r="BM228" s="4"/>
      <c r="BN228" s="4"/>
      <c r="BO228" s="4"/>
      <c r="BP228" s="4"/>
    </row>
    <row r="229" spans="9:68" s="9" customFormat="1" x14ac:dyDescent="0.25">
      <c r="I229" s="14"/>
      <c r="J229" s="14"/>
      <c r="K229" s="14"/>
      <c r="L229" s="4"/>
      <c r="M229" s="4"/>
      <c r="N229" s="4"/>
      <c r="O229" s="4"/>
      <c r="P229" s="4"/>
      <c r="Q229" s="4"/>
      <c r="Y229" s="14"/>
      <c r="Z229" s="14"/>
      <c r="AA229" s="14"/>
      <c r="AB229" s="4"/>
      <c r="AC229" s="4"/>
      <c r="AD229" s="4"/>
      <c r="AE229" s="4"/>
      <c r="AF229" s="4"/>
      <c r="AG229" s="4"/>
      <c r="BC229" s="14"/>
      <c r="BD229" s="14"/>
      <c r="BE229" s="14"/>
      <c r="BF229" s="4"/>
      <c r="BG229" s="4"/>
      <c r="BH229" s="4"/>
      <c r="BI229" s="4"/>
      <c r="BJ229" s="4"/>
      <c r="BK229" s="14"/>
      <c r="BL229" s="4"/>
      <c r="BM229" s="4"/>
      <c r="BN229" s="4"/>
      <c r="BO229" s="4"/>
      <c r="BP229" s="4"/>
    </row>
    <row r="230" spans="9:68" s="9" customFormat="1" x14ac:dyDescent="0.25">
      <c r="I230" s="14"/>
      <c r="J230" s="14"/>
      <c r="K230" s="14"/>
      <c r="L230" s="4"/>
      <c r="M230" s="4"/>
      <c r="N230" s="4"/>
      <c r="O230" s="4"/>
      <c r="P230" s="4"/>
      <c r="Q230" s="4"/>
      <c r="Y230" s="14"/>
      <c r="Z230" s="14"/>
      <c r="AA230" s="14"/>
      <c r="AB230" s="4"/>
      <c r="AC230" s="4"/>
      <c r="AD230" s="4"/>
      <c r="AE230" s="4"/>
      <c r="AF230" s="4"/>
      <c r="AG230" s="4"/>
      <c r="BC230" s="14"/>
      <c r="BD230" s="14"/>
      <c r="BE230" s="14"/>
      <c r="BF230" s="4"/>
      <c r="BG230" s="4"/>
      <c r="BH230" s="4"/>
      <c r="BI230" s="4"/>
      <c r="BJ230" s="4"/>
      <c r="BK230" s="14"/>
      <c r="BL230" s="4"/>
      <c r="BM230" s="4"/>
      <c r="BN230" s="4"/>
      <c r="BO230" s="4"/>
      <c r="BP230" s="4"/>
    </row>
    <row r="231" spans="9:68" s="9" customFormat="1" x14ac:dyDescent="0.25">
      <c r="I231" s="14"/>
      <c r="J231" s="14"/>
      <c r="K231" s="14"/>
      <c r="L231" s="4"/>
      <c r="M231" s="4"/>
      <c r="N231" s="4"/>
      <c r="O231" s="4"/>
      <c r="P231" s="4"/>
      <c r="Q231" s="4"/>
      <c r="Y231" s="14"/>
      <c r="Z231" s="14"/>
      <c r="AA231" s="14"/>
      <c r="AB231" s="4"/>
      <c r="AC231" s="4"/>
      <c r="AD231" s="4"/>
      <c r="AE231" s="4"/>
      <c r="AF231" s="4"/>
      <c r="AG231" s="4"/>
      <c r="BC231" s="14"/>
      <c r="BD231" s="14"/>
      <c r="BE231" s="14"/>
      <c r="BF231" s="4"/>
      <c r="BG231" s="4"/>
      <c r="BH231" s="4"/>
      <c r="BI231" s="4"/>
      <c r="BJ231" s="4"/>
      <c r="BK231" s="14"/>
      <c r="BL231" s="4"/>
      <c r="BM231" s="4"/>
      <c r="BN231" s="4"/>
      <c r="BO231" s="4"/>
      <c r="BP231" s="4"/>
    </row>
    <row r="232" spans="9:68" s="9" customFormat="1" x14ac:dyDescent="0.25">
      <c r="I232" s="14"/>
      <c r="J232" s="14"/>
      <c r="K232" s="14"/>
      <c r="L232" s="4"/>
      <c r="M232" s="4"/>
      <c r="N232" s="4"/>
      <c r="O232" s="4"/>
      <c r="P232" s="4"/>
      <c r="Q232" s="4"/>
      <c r="Y232" s="14"/>
      <c r="Z232" s="14"/>
      <c r="AA232" s="14"/>
      <c r="AB232" s="4"/>
      <c r="AC232" s="4"/>
      <c r="AD232" s="4"/>
      <c r="AE232" s="4"/>
      <c r="AF232" s="4"/>
      <c r="AG232" s="4"/>
      <c r="BC232" s="14"/>
      <c r="BD232" s="14"/>
      <c r="BE232" s="14"/>
      <c r="BF232" s="4"/>
      <c r="BG232" s="4"/>
      <c r="BH232" s="4"/>
      <c r="BI232" s="4"/>
      <c r="BJ232" s="4"/>
      <c r="BK232" s="14"/>
      <c r="BL232" s="4"/>
      <c r="BM232" s="4"/>
      <c r="BN232" s="4"/>
      <c r="BO232" s="4"/>
      <c r="BP232" s="4"/>
    </row>
    <row r="233" spans="9:68" s="9" customFormat="1" x14ac:dyDescent="0.25">
      <c r="I233" s="14"/>
      <c r="J233" s="14"/>
      <c r="K233" s="14"/>
      <c r="L233" s="4"/>
      <c r="M233" s="4"/>
      <c r="N233" s="4"/>
      <c r="O233" s="4"/>
      <c r="P233" s="4"/>
      <c r="Q233" s="4"/>
      <c r="Y233" s="14"/>
      <c r="Z233" s="14"/>
      <c r="AA233" s="14"/>
      <c r="AB233" s="4"/>
      <c r="AC233" s="4"/>
      <c r="AD233" s="4"/>
      <c r="AE233" s="4"/>
      <c r="AF233" s="4"/>
      <c r="AG233" s="4"/>
      <c r="BC233" s="14"/>
      <c r="BD233" s="14"/>
      <c r="BE233" s="14"/>
      <c r="BF233" s="4"/>
      <c r="BG233" s="4"/>
      <c r="BH233" s="4"/>
      <c r="BI233" s="4"/>
      <c r="BJ233" s="4"/>
      <c r="BK233" s="14"/>
      <c r="BL233" s="4"/>
      <c r="BM233" s="4"/>
      <c r="BN233" s="4"/>
      <c r="BO233" s="4"/>
      <c r="BP233" s="4"/>
    </row>
    <row r="234" spans="9:68" s="9" customFormat="1" x14ac:dyDescent="0.25">
      <c r="I234" s="14"/>
      <c r="J234" s="14"/>
      <c r="K234" s="14"/>
      <c r="L234" s="4"/>
      <c r="M234" s="4"/>
      <c r="N234" s="4"/>
      <c r="O234" s="4"/>
      <c r="P234" s="4"/>
      <c r="Q234" s="4"/>
      <c r="Y234" s="14"/>
      <c r="Z234" s="14"/>
      <c r="AA234" s="14"/>
      <c r="AB234" s="4"/>
      <c r="AC234" s="4"/>
      <c r="AD234" s="4"/>
      <c r="AE234" s="4"/>
      <c r="AF234" s="4"/>
      <c r="AG234" s="4"/>
      <c r="BC234" s="14"/>
      <c r="BD234" s="14"/>
      <c r="BE234" s="14"/>
      <c r="BF234" s="4"/>
      <c r="BG234" s="4"/>
      <c r="BH234" s="4"/>
      <c r="BI234" s="4"/>
      <c r="BJ234" s="4"/>
      <c r="BK234" s="14"/>
      <c r="BL234" s="4"/>
      <c r="BM234" s="4"/>
      <c r="BN234" s="4"/>
      <c r="BO234" s="4"/>
      <c r="BP234" s="4"/>
    </row>
    <row r="235" spans="9:68" s="9" customFormat="1" x14ac:dyDescent="0.25">
      <c r="I235" s="14"/>
      <c r="J235" s="14"/>
      <c r="K235" s="14"/>
      <c r="L235" s="4"/>
      <c r="M235" s="4"/>
      <c r="N235" s="4"/>
      <c r="O235" s="4"/>
      <c r="P235" s="4"/>
      <c r="Q235" s="4"/>
      <c r="Y235" s="14"/>
      <c r="Z235" s="14"/>
      <c r="AA235" s="14"/>
      <c r="AB235" s="4"/>
      <c r="AC235" s="4"/>
      <c r="AD235" s="4"/>
      <c r="AE235" s="4"/>
      <c r="AF235" s="4"/>
      <c r="AG235" s="4"/>
      <c r="BC235" s="14"/>
      <c r="BD235" s="14"/>
      <c r="BE235" s="14"/>
      <c r="BF235" s="4"/>
      <c r="BG235" s="4"/>
      <c r="BH235" s="4"/>
      <c r="BI235" s="4"/>
      <c r="BJ235" s="4"/>
      <c r="BK235" s="14"/>
      <c r="BL235" s="4"/>
      <c r="BM235" s="4"/>
      <c r="BN235" s="4"/>
      <c r="BO235" s="4"/>
      <c r="BP235" s="4"/>
    </row>
    <row r="236" spans="9:68" s="9" customFormat="1" x14ac:dyDescent="0.25">
      <c r="I236" s="14"/>
      <c r="J236" s="14"/>
      <c r="K236" s="14"/>
      <c r="L236" s="4"/>
      <c r="M236" s="4"/>
      <c r="N236" s="4"/>
      <c r="O236" s="4"/>
      <c r="P236" s="4"/>
      <c r="Q236" s="4"/>
      <c r="Y236" s="14"/>
      <c r="Z236" s="14"/>
      <c r="AA236" s="14"/>
      <c r="AB236" s="4"/>
      <c r="AC236" s="4"/>
      <c r="AD236" s="4"/>
      <c r="AE236" s="4"/>
      <c r="AF236" s="4"/>
      <c r="AG236" s="4"/>
      <c r="BC236" s="14"/>
      <c r="BD236" s="14"/>
      <c r="BE236" s="14"/>
      <c r="BF236" s="4"/>
      <c r="BG236" s="4"/>
      <c r="BH236" s="4"/>
      <c r="BI236" s="4"/>
      <c r="BJ236" s="4"/>
      <c r="BK236" s="14"/>
      <c r="BL236" s="4"/>
      <c r="BM236" s="4"/>
      <c r="BN236" s="4"/>
      <c r="BO236" s="4"/>
      <c r="BP236" s="4"/>
    </row>
    <row r="237" spans="9:68" s="9" customFormat="1" x14ac:dyDescent="0.25">
      <c r="I237" s="14"/>
      <c r="J237" s="14"/>
      <c r="K237" s="14"/>
      <c r="L237" s="4"/>
      <c r="M237" s="4"/>
      <c r="N237" s="4"/>
      <c r="O237" s="4"/>
      <c r="P237" s="4"/>
      <c r="Q237" s="4"/>
      <c r="Y237" s="14"/>
      <c r="Z237" s="14"/>
      <c r="AA237" s="14"/>
      <c r="AB237" s="4"/>
      <c r="AC237" s="4"/>
      <c r="AD237" s="4"/>
      <c r="AE237" s="4"/>
      <c r="AF237" s="4"/>
      <c r="AG237" s="4"/>
      <c r="BC237" s="14"/>
      <c r="BD237" s="14"/>
      <c r="BE237" s="14"/>
      <c r="BF237" s="4"/>
      <c r="BG237" s="4"/>
      <c r="BH237" s="4"/>
      <c r="BI237" s="4"/>
      <c r="BJ237" s="4"/>
      <c r="BK237" s="14"/>
      <c r="BL237" s="4"/>
      <c r="BM237" s="4"/>
      <c r="BN237" s="4"/>
      <c r="BO237" s="4"/>
      <c r="BP237" s="4"/>
    </row>
    <row r="238" spans="9:68" s="9" customFormat="1" x14ac:dyDescent="0.25">
      <c r="I238" s="14"/>
      <c r="J238" s="14"/>
      <c r="K238" s="14"/>
      <c r="L238" s="4"/>
      <c r="M238" s="4"/>
      <c r="N238" s="4"/>
      <c r="O238" s="4"/>
      <c r="P238" s="4"/>
      <c r="Q238" s="4"/>
      <c r="Y238" s="14"/>
      <c r="Z238" s="14"/>
      <c r="AA238" s="14"/>
      <c r="AB238" s="4"/>
      <c r="AC238" s="4"/>
      <c r="AD238" s="4"/>
      <c r="AE238" s="4"/>
      <c r="AF238" s="4"/>
      <c r="AG238" s="4"/>
      <c r="BC238" s="14"/>
      <c r="BD238" s="14"/>
      <c r="BE238" s="14"/>
      <c r="BF238" s="4"/>
      <c r="BG238" s="4"/>
      <c r="BH238" s="4"/>
      <c r="BI238" s="4"/>
      <c r="BJ238" s="4"/>
      <c r="BK238" s="14"/>
      <c r="BL238" s="4"/>
      <c r="BM238" s="4"/>
      <c r="BN238" s="4"/>
      <c r="BO238" s="4"/>
      <c r="BP238" s="4"/>
    </row>
    <row r="239" spans="9:68" s="9" customFormat="1" x14ac:dyDescent="0.25">
      <c r="I239" s="14"/>
      <c r="J239" s="14"/>
      <c r="K239" s="14"/>
      <c r="L239" s="4"/>
      <c r="M239" s="4"/>
      <c r="N239" s="4"/>
      <c r="O239" s="4"/>
      <c r="P239" s="4"/>
      <c r="Q239" s="4"/>
      <c r="Y239" s="14"/>
      <c r="Z239" s="14"/>
      <c r="AA239" s="14"/>
      <c r="AB239" s="4"/>
      <c r="AC239" s="4"/>
      <c r="AD239" s="4"/>
      <c r="AE239" s="4"/>
      <c r="AF239" s="4"/>
      <c r="AG239" s="4"/>
      <c r="BC239" s="14"/>
      <c r="BD239" s="14"/>
      <c r="BE239" s="14"/>
      <c r="BF239" s="4"/>
      <c r="BG239" s="4"/>
      <c r="BH239" s="4"/>
      <c r="BI239" s="4"/>
      <c r="BJ239" s="4"/>
      <c r="BK239" s="14"/>
      <c r="BL239" s="4"/>
      <c r="BM239" s="4"/>
      <c r="BN239" s="4"/>
      <c r="BO239" s="4"/>
      <c r="BP239" s="4"/>
    </row>
    <row r="240" spans="9:68" s="9" customFormat="1" x14ac:dyDescent="0.25">
      <c r="I240" s="14"/>
      <c r="J240" s="14"/>
      <c r="K240" s="14"/>
      <c r="L240" s="4"/>
      <c r="M240" s="4"/>
      <c r="N240" s="4"/>
      <c r="O240" s="4"/>
      <c r="P240" s="4"/>
      <c r="Q240" s="4"/>
      <c r="Y240" s="14"/>
      <c r="Z240" s="14"/>
      <c r="AA240" s="14"/>
      <c r="AB240" s="4"/>
      <c r="AC240" s="4"/>
      <c r="AD240" s="4"/>
      <c r="AE240" s="4"/>
      <c r="AF240" s="4"/>
      <c r="AG240" s="4"/>
      <c r="BC240" s="14"/>
      <c r="BD240" s="14"/>
      <c r="BE240" s="14"/>
      <c r="BF240" s="4"/>
      <c r="BG240" s="4"/>
      <c r="BH240" s="4"/>
      <c r="BI240" s="4"/>
      <c r="BJ240" s="4"/>
      <c r="BK240" s="14"/>
      <c r="BL240" s="4"/>
      <c r="BM240" s="4"/>
      <c r="BN240" s="4"/>
      <c r="BO240" s="4"/>
      <c r="BP240" s="4"/>
    </row>
    <row r="241" spans="9:68" s="9" customFormat="1" x14ac:dyDescent="0.25">
      <c r="I241" s="14"/>
      <c r="J241" s="14"/>
      <c r="K241" s="14"/>
      <c r="L241" s="4"/>
      <c r="M241" s="4"/>
      <c r="N241" s="4"/>
      <c r="O241" s="4"/>
      <c r="P241" s="4"/>
      <c r="Q241" s="4"/>
      <c r="Y241" s="14"/>
      <c r="Z241" s="14"/>
      <c r="AA241" s="14"/>
      <c r="AB241" s="4"/>
      <c r="AC241" s="4"/>
      <c r="AD241" s="4"/>
      <c r="AE241" s="4"/>
      <c r="AF241" s="4"/>
      <c r="AG241" s="4"/>
      <c r="BC241" s="14"/>
      <c r="BD241" s="14"/>
      <c r="BE241" s="14"/>
      <c r="BF241" s="4"/>
      <c r="BG241" s="4"/>
      <c r="BH241" s="4"/>
      <c r="BI241" s="4"/>
      <c r="BJ241" s="4"/>
      <c r="BK241" s="14"/>
      <c r="BL241" s="4"/>
      <c r="BM241" s="4"/>
      <c r="BN241" s="4"/>
      <c r="BO241" s="4"/>
      <c r="BP241" s="4"/>
    </row>
    <row r="242" spans="9:68" s="9" customFormat="1" x14ac:dyDescent="0.25">
      <c r="I242" s="14"/>
      <c r="J242" s="14"/>
      <c r="K242" s="14"/>
      <c r="L242" s="4"/>
      <c r="M242" s="4"/>
      <c r="N242" s="4"/>
      <c r="O242" s="4"/>
      <c r="P242" s="4"/>
      <c r="Q242" s="4"/>
      <c r="Y242" s="14"/>
      <c r="Z242" s="14"/>
      <c r="AA242" s="14"/>
      <c r="AB242" s="4"/>
      <c r="AC242" s="4"/>
      <c r="AD242" s="4"/>
      <c r="AE242" s="4"/>
      <c r="AF242" s="4"/>
      <c r="AG242" s="4"/>
      <c r="BC242" s="14"/>
      <c r="BD242" s="14"/>
      <c r="BE242" s="14"/>
      <c r="BF242" s="4"/>
      <c r="BG242" s="4"/>
      <c r="BH242" s="4"/>
      <c r="BI242" s="4"/>
      <c r="BJ242" s="4"/>
      <c r="BK242" s="14"/>
      <c r="BL242" s="4"/>
      <c r="BM242" s="4"/>
      <c r="BN242" s="4"/>
      <c r="BO242" s="4"/>
      <c r="BP242" s="4"/>
    </row>
    <row r="243" spans="9:68" s="9" customFormat="1" x14ac:dyDescent="0.25">
      <c r="I243" s="14"/>
      <c r="J243" s="14"/>
      <c r="K243" s="14"/>
      <c r="L243" s="4"/>
      <c r="M243" s="4"/>
      <c r="N243" s="4"/>
      <c r="O243" s="4"/>
      <c r="P243" s="4"/>
      <c r="Q243" s="4"/>
      <c r="Y243" s="14"/>
      <c r="Z243" s="14"/>
      <c r="AA243" s="14"/>
      <c r="AB243" s="4"/>
      <c r="AC243" s="4"/>
      <c r="AD243" s="4"/>
      <c r="AE243" s="4"/>
      <c r="AF243" s="4"/>
      <c r="AG243" s="4"/>
      <c r="BC243" s="14"/>
      <c r="BD243" s="14"/>
      <c r="BE243" s="14"/>
      <c r="BF243" s="4"/>
      <c r="BG243" s="4"/>
      <c r="BH243" s="4"/>
      <c r="BI243" s="4"/>
      <c r="BJ243" s="4"/>
      <c r="BK243" s="14"/>
      <c r="BL243" s="4"/>
      <c r="BM243" s="4"/>
      <c r="BN243" s="4"/>
      <c r="BO243" s="4"/>
      <c r="BP243" s="4"/>
    </row>
    <row r="244" spans="9:68" s="9" customFormat="1" x14ac:dyDescent="0.25">
      <c r="I244" s="14"/>
      <c r="J244" s="14"/>
      <c r="K244" s="14"/>
      <c r="L244" s="4"/>
      <c r="M244" s="4"/>
      <c r="N244" s="4"/>
      <c r="O244" s="4"/>
      <c r="P244" s="4"/>
      <c r="Q244" s="4"/>
      <c r="Y244" s="14"/>
      <c r="Z244" s="14"/>
      <c r="AA244" s="14"/>
      <c r="AB244" s="4"/>
      <c r="AC244" s="4"/>
      <c r="AD244" s="4"/>
      <c r="AE244" s="4"/>
      <c r="AF244" s="4"/>
      <c r="AG244" s="4"/>
      <c r="BC244" s="14"/>
      <c r="BD244" s="14"/>
      <c r="BE244" s="14"/>
      <c r="BF244" s="4"/>
      <c r="BG244" s="4"/>
      <c r="BH244" s="4"/>
      <c r="BI244" s="4"/>
      <c r="BJ244" s="4"/>
      <c r="BK244" s="14"/>
      <c r="BL244" s="4"/>
      <c r="BM244" s="4"/>
      <c r="BN244" s="4"/>
      <c r="BO244" s="4"/>
      <c r="BP244" s="4"/>
    </row>
    <row r="245" spans="9:68" s="9" customFormat="1" x14ac:dyDescent="0.25">
      <c r="I245" s="14"/>
      <c r="J245" s="14"/>
      <c r="K245" s="14"/>
      <c r="L245" s="4"/>
      <c r="M245" s="4"/>
      <c r="N245" s="4"/>
      <c r="O245" s="4"/>
      <c r="P245" s="4"/>
      <c r="Q245" s="4"/>
      <c r="Y245" s="14"/>
      <c r="Z245" s="14"/>
      <c r="AA245" s="14"/>
      <c r="AB245" s="4"/>
      <c r="AC245" s="4"/>
      <c r="AD245" s="4"/>
      <c r="AE245" s="4"/>
      <c r="AF245" s="4"/>
      <c r="AG245" s="4"/>
      <c r="BC245" s="14"/>
      <c r="BD245" s="14"/>
      <c r="BE245" s="14"/>
      <c r="BF245" s="4"/>
      <c r="BG245" s="4"/>
      <c r="BH245" s="4"/>
      <c r="BI245" s="4"/>
      <c r="BJ245" s="4"/>
      <c r="BK245" s="14"/>
      <c r="BL245" s="4"/>
      <c r="BM245" s="4"/>
      <c r="BN245" s="4"/>
      <c r="BO245" s="4"/>
      <c r="BP245" s="4"/>
    </row>
    <row r="246" spans="9:68" s="9" customFormat="1" x14ac:dyDescent="0.25">
      <c r="I246" s="14"/>
      <c r="J246" s="14"/>
      <c r="K246" s="14"/>
      <c r="L246" s="4"/>
      <c r="M246" s="4"/>
      <c r="N246" s="4"/>
      <c r="O246" s="4"/>
      <c r="P246" s="4"/>
      <c r="Q246" s="4"/>
      <c r="Y246" s="14"/>
      <c r="Z246" s="14"/>
      <c r="AA246" s="14"/>
      <c r="AB246" s="4"/>
      <c r="AC246" s="4"/>
      <c r="AD246" s="4"/>
      <c r="AE246" s="4"/>
      <c r="AF246" s="4"/>
      <c r="AG246" s="4"/>
      <c r="BC246" s="14"/>
      <c r="BD246" s="14"/>
      <c r="BE246" s="14"/>
      <c r="BF246" s="4"/>
      <c r="BG246" s="4"/>
      <c r="BH246" s="4"/>
      <c r="BI246" s="4"/>
      <c r="BJ246" s="4"/>
      <c r="BK246" s="14"/>
      <c r="BL246" s="4"/>
      <c r="BM246" s="4"/>
      <c r="BN246" s="4"/>
      <c r="BO246" s="4"/>
      <c r="BP246" s="4"/>
    </row>
    <row r="247" spans="9:68" s="9" customFormat="1" x14ac:dyDescent="0.25">
      <c r="I247" s="14"/>
      <c r="J247" s="14"/>
      <c r="K247" s="14"/>
      <c r="L247" s="4"/>
      <c r="M247" s="4"/>
      <c r="N247" s="4"/>
      <c r="O247" s="4"/>
      <c r="P247" s="4"/>
      <c r="Q247" s="4"/>
      <c r="Y247" s="14"/>
      <c r="Z247" s="14"/>
      <c r="AA247" s="14"/>
      <c r="AB247" s="4"/>
      <c r="AC247" s="4"/>
      <c r="AD247" s="4"/>
      <c r="AE247" s="4"/>
      <c r="AF247" s="4"/>
      <c r="AG247" s="4"/>
      <c r="BC247" s="14"/>
      <c r="BD247" s="14"/>
      <c r="BE247" s="14"/>
      <c r="BF247" s="4"/>
      <c r="BG247" s="4"/>
      <c r="BH247" s="4"/>
      <c r="BI247" s="4"/>
      <c r="BJ247" s="4"/>
      <c r="BK247" s="14"/>
      <c r="BL247" s="4"/>
      <c r="BM247" s="4"/>
      <c r="BN247" s="4"/>
      <c r="BO247" s="4"/>
      <c r="BP247" s="4"/>
    </row>
    <row r="248" spans="9:68" s="9" customFormat="1" x14ac:dyDescent="0.25">
      <c r="I248" s="14"/>
      <c r="J248" s="14"/>
      <c r="K248" s="14"/>
      <c r="L248" s="4"/>
      <c r="M248" s="4"/>
      <c r="N248" s="4"/>
      <c r="O248" s="4"/>
      <c r="P248" s="4"/>
      <c r="Q248" s="4"/>
      <c r="Y248" s="14"/>
      <c r="Z248" s="14"/>
      <c r="AA248" s="14"/>
      <c r="AB248" s="4"/>
      <c r="AC248" s="4"/>
      <c r="AD248" s="4"/>
      <c r="AE248" s="4"/>
      <c r="AF248" s="4"/>
      <c r="AG248" s="4"/>
      <c r="BC248" s="14"/>
      <c r="BD248" s="14"/>
      <c r="BE248" s="14"/>
      <c r="BF248" s="4"/>
      <c r="BG248" s="4"/>
      <c r="BH248" s="4"/>
      <c r="BI248" s="4"/>
      <c r="BJ248" s="4"/>
      <c r="BK248" s="14"/>
      <c r="BL248" s="4"/>
      <c r="BM248" s="4"/>
      <c r="BN248" s="4"/>
      <c r="BO248" s="4"/>
      <c r="BP248" s="4"/>
    </row>
    <row r="249" spans="9:68" s="9" customFormat="1" x14ac:dyDescent="0.25">
      <c r="I249" s="14"/>
      <c r="J249" s="14"/>
      <c r="K249" s="14"/>
      <c r="L249" s="4"/>
      <c r="M249" s="4"/>
      <c r="N249" s="4"/>
      <c r="O249" s="4"/>
      <c r="P249" s="4"/>
      <c r="Q249" s="4"/>
      <c r="Y249" s="14"/>
      <c r="Z249" s="14"/>
      <c r="AA249" s="14"/>
      <c r="AB249" s="4"/>
      <c r="AC249" s="4"/>
      <c r="AD249" s="4"/>
      <c r="AE249" s="4"/>
      <c r="AF249" s="4"/>
      <c r="AG249" s="4"/>
      <c r="BC249" s="14"/>
      <c r="BD249" s="14"/>
      <c r="BE249" s="14"/>
      <c r="BF249" s="4"/>
      <c r="BG249" s="4"/>
      <c r="BH249" s="4"/>
      <c r="BI249" s="4"/>
      <c r="BJ249" s="4"/>
      <c r="BK249" s="14"/>
      <c r="BL249" s="4"/>
      <c r="BM249" s="4"/>
      <c r="BN249" s="4"/>
      <c r="BO249" s="4"/>
      <c r="BP249" s="4"/>
    </row>
    <row r="250" spans="9:68" s="9" customFormat="1" x14ac:dyDescent="0.25">
      <c r="I250" s="14"/>
      <c r="J250" s="14"/>
      <c r="K250" s="14"/>
      <c r="L250" s="4"/>
      <c r="M250" s="4"/>
      <c r="N250" s="4"/>
      <c r="O250" s="4"/>
      <c r="P250" s="4"/>
      <c r="Q250" s="4"/>
      <c r="Y250" s="14"/>
      <c r="Z250" s="14"/>
      <c r="AA250" s="14"/>
      <c r="AB250" s="4"/>
      <c r="AC250" s="4"/>
      <c r="AD250" s="4"/>
      <c r="AE250" s="4"/>
      <c r="AF250" s="4"/>
      <c r="AG250" s="4"/>
      <c r="BC250" s="14"/>
      <c r="BD250" s="14"/>
      <c r="BE250" s="14"/>
      <c r="BF250" s="4"/>
      <c r="BG250" s="4"/>
      <c r="BH250" s="4"/>
      <c r="BI250" s="4"/>
      <c r="BJ250" s="4"/>
      <c r="BK250" s="14"/>
      <c r="BL250" s="4"/>
      <c r="BM250" s="4"/>
      <c r="BN250" s="4"/>
      <c r="BO250" s="4"/>
      <c r="BP250" s="4"/>
    </row>
    <row r="251" spans="9:68" s="9" customFormat="1" x14ac:dyDescent="0.25">
      <c r="I251" s="14"/>
      <c r="J251" s="14"/>
      <c r="K251" s="14"/>
      <c r="L251" s="4"/>
      <c r="M251" s="4"/>
      <c r="N251" s="4"/>
      <c r="O251" s="4"/>
      <c r="P251" s="4"/>
      <c r="Q251" s="4"/>
      <c r="Y251" s="14"/>
      <c r="Z251" s="14"/>
      <c r="AA251" s="14"/>
      <c r="AB251" s="4"/>
      <c r="AC251" s="4"/>
      <c r="AD251" s="4"/>
      <c r="AE251" s="4"/>
      <c r="AF251" s="4"/>
      <c r="AG251" s="4"/>
      <c r="BC251" s="14"/>
      <c r="BD251" s="14"/>
      <c r="BE251" s="14"/>
      <c r="BF251" s="4"/>
      <c r="BG251" s="4"/>
      <c r="BH251" s="4"/>
      <c r="BI251" s="4"/>
      <c r="BJ251" s="4"/>
      <c r="BK251" s="14"/>
      <c r="BL251" s="4"/>
      <c r="BM251" s="4"/>
      <c r="BN251" s="4"/>
      <c r="BO251" s="4"/>
      <c r="BP251" s="4"/>
    </row>
    <row r="252" spans="9:68" s="9" customFormat="1" x14ac:dyDescent="0.25">
      <c r="I252" s="14"/>
      <c r="J252" s="14"/>
      <c r="K252" s="14"/>
      <c r="L252" s="4"/>
      <c r="M252" s="4"/>
      <c r="N252" s="4"/>
      <c r="O252" s="4"/>
      <c r="P252" s="4"/>
      <c r="Q252" s="4"/>
      <c r="Y252" s="14"/>
      <c r="Z252" s="14"/>
      <c r="AA252" s="14"/>
      <c r="AB252" s="4"/>
      <c r="AC252" s="4"/>
      <c r="AD252" s="4"/>
      <c r="AE252" s="4"/>
      <c r="AF252" s="4"/>
      <c r="AG252" s="4"/>
      <c r="BC252" s="14"/>
      <c r="BD252" s="14"/>
      <c r="BE252" s="14"/>
      <c r="BF252" s="4"/>
      <c r="BG252" s="4"/>
      <c r="BH252" s="4"/>
      <c r="BI252" s="4"/>
      <c r="BJ252" s="4"/>
      <c r="BK252" s="14"/>
      <c r="BL252" s="4"/>
      <c r="BM252" s="4"/>
      <c r="BN252" s="4"/>
      <c r="BO252" s="4"/>
      <c r="BP252" s="4"/>
    </row>
    <row r="253" spans="9:68" s="9" customFormat="1" x14ac:dyDescent="0.25">
      <c r="I253" s="14"/>
      <c r="J253" s="14"/>
      <c r="K253" s="14"/>
      <c r="L253" s="4"/>
      <c r="M253" s="4"/>
      <c r="N253" s="4"/>
      <c r="O253" s="4"/>
      <c r="P253" s="4"/>
      <c r="Q253" s="4"/>
      <c r="Y253" s="14"/>
      <c r="Z253" s="14"/>
      <c r="AA253" s="14"/>
      <c r="AB253" s="4"/>
      <c r="AC253" s="4"/>
      <c r="AD253" s="4"/>
      <c r="AE253" s="4"/>
      <c r="AF253" s="4"/>
      <c r="AG253" s="4"/>
      <c r="BC253" s="14"/>
      <c r="BD253" s="14"/>
      <c r="BE253" s="14"/>
      <c r="BF253" s="4"/>
      <c r="BG253" s="4"/>
      <c r="BH253" s="4"/>
      <c r="BI253" s="4"/>
      <c r="BJ253" s="4"/>
      <c r="BK253" s="14"/>
      <c r="BL253" s="4"/>
      <c r="BM253" s="4"/>
      <c r="BN253" s="4"/>
      <c r="BO253" s="4"/>
      <c r="BP253" s="4"/>
    </row>
    <row r="254" spans="9:68" s="9" customFormat="1" x14ac:dyDescent="0.25">
      <c r="I254" s="14"/>
      <c r="J254" s="14"/>
      <c r="K254" s="14"/>
      <c r="L254" s="4"/>
      <c r="M254" s="4"/>
      <c r="N254" s="4"/>
      <c r="O254" s="4"/>
      <c r="P254" s="4"/>
      <c r="Q254" s="4"/>
      <c r="Y254" s="14"/>
      <c r="Z254" s="14"/>
      <c r="AA254" s="14"/>
      <c r="AB254" s="4"/>
      <c r="AC254" s="4"/>
      <c r="AD254" s="4"/>
      <c r="AE254" s="4"/>
      <c r="AF254" s="4"/>
      <c r="AG254" s="4"/>
      <c r="BC254" s="14"/>
      <c r="BD254" s="14"/>
      <c r="BE254" s="14"/>
      <c r="BF254" s="4"/>
      <c r="BG254" s="4"/>
      <c r="BH254" s="4"/>
      <c r="BI254" s="4"/>
      <c r="BJ254" s="4"/>
      <c r="BK254" s="14"/>
      <c r="BL254" s="4"/>
      <c r="BM254" s="4"/>
      <c r="BN254" s="4"/>
      <c r="BO254" s="4"/>
      <c r="BP254" s="4"/>
    </row>
    <row r="255" spans="9:68" s="9" customFormat="1" x14ac:dyDescent="0.25">
      <c r="I255" s="14"/>
      <c r="J255" s="14"/>
      <c r="K255" s="14"/>
      <c r="L255" s="4"/>
      <c r="M255" s="4"/>
      <c r="N255" s="4"/>
      <c r="O255" s="4"/>
      <c r="P255" s="4"/>
      <c r="Q255" s="4"/>
      <c r="Y255" s="14"/>
      <c r="Z255" s="14"/>
      <c r="AA255" s="14"/>
      <c r="AB255" s="4"/>
      <c r="AC255" s="4"/>
      <c r="AD255" s="4"/>
      <c r="AE255" s="4"/>
      <c r="AF255" s="4"/>
      <c r="AG255" s="4"/>
      <c r="BC255" s="14"/>
      <c r="BD255" s="14"/>
      <c r="BE255" s="14"/>
      <c r="BF255" s="4"/>
      <c r="BG255" s="4"/>
      <c r="BH255" s="4"/>
      <c r="BI255" s="4"/>
      <c r="BJ255" s="4"/>
      <c r="BK255" s="14"/>
      <c r="BL255" s="4"/>
      <c r="BM255" s="4"/>
      <c r="BN255" s="4"/>
      <c r="BO255" s="4"/>
      <c r="BP255" s="4"/>
    </row>
    <row r="256" spans="9:68" s="9" customFormat="1" x14ac:dyDescent="0.25">
      <c r="I256" s="14"/>
      <c r="J256" s="14"/>
      <c r="K256" s="14"/>
      <c r="L256" s="4"/>
      <c r="M256" s="4"/>
      <c r="N256" s="4"/>
      <c r="O256" s="4"/>
      <c r="P256" s="4"/>
      <c r="Q256" s="4"/>
      <c r="Y256" s="14"/>
      <c r="Z256" s="14"/>
      <c r="AA256" s="14"/>
      <c r="AB256" s="4"/>
      <c r="AC256" s="4"/>
      <c r="AD256" s="4"/>
      <c r="AE256" s="4"/>
      <c r="AF256" s="4"/>
      <c r="AG256" s="4"/>
      <c r="BC256" s="14"/>
      <c r="BD256" s="14"/>
      <c r="BE256" s="14"/>
      <c r="BF256" s="4"/>
      <c r="BG256" s="4"/>
      <c r="BH256" s="4"/>
      <c r="BI256" s="4"/>
      <c r="BJ256" s="4"/>
      <c r="BK256" s="14"/>
      <c r="BL256" s="4"/>
      <c r="BM256" s="4"/>
      <c r="BN256" s="4"/>
      <c r="BO256" s="4"/>
      <c r="BP256" s="4"/>
    </row>
    <row r="257" spans="9:68" s="9" customFormat="1" x14ac:dyDescent="0.25">
      <c r="I257" s="14"/>
      <c r="J257" s="14"/>
      <c r="K257" s="14"/>
      <c r="L257" s="4"/>
      <c r="M257" s="4"/>
      <c r="N257" s="4"/>
      <c r="O257" s="4"/>
      <c r="P257" s="4"/>
      <c r="Q257" s="4"/>
      <c r="Y257" s="14"/>
      <c r="Z257" s="14"/>
      <c r="AA257" s="14"/>
      <c r="AB257" s="4"/>
      <c r="AC257" s="4"/>
      <c r="AD257" s="4"/>
      <c r="AE257" s="4"/>
      <c r="AF257" s="4"/>
      <c r="AG257" s="4"/>
      <c r="BC257" s="14"/>
      <c r="BD257" s="14"/>
      <c r="BE257" s="14"/>
      <c r="BF257" s="4"/>
      <c r="BG257" s="4"/>
      <c r="BH257" s="4"/>
      <c r="BI257" s="4"/>
      <c r="BJ257" s="4"/>
      <c r="BK257" s="14"/>
      <c r="BL257" s="4"/>
      <c r="BM257" s="4"/>
      <c r="BN257" s="4"/>
      <c r="BO257" s="4"/>
      <c r="BP257" s="4"/>
    </row>
    <row r="258" spans="9:68" s="9" customFormat="1" x14ac:dyDescent="0.25">
      <c r="I258" s="14"/>
      <c r="J258" s="14"/>
      <c r="K258" s="14"/>
      <c r="L258" s="4"/>
      <c r="M258" s="4"/>
      <c r="N258" s="4"/>
      <c r="O258" s="4"/>
      <c r="P258" s="4"/>
      <c r="Q258" s="4"/>
      <c r="Y258" s="14"/>
      <c r="Z258" s="14"/>
      <c r="AA258" s="14"/>
      <c r="AB258" s="4"/>
      <c r="AC258" s="4"/>
      <c r="AD258" s="4"/>
      <c r="AE258" s="4"/>
      <c r="AF258" s="4"/>
      <c r="AG258" s="4"/>
      <c r="BC258" s="14"/>
      <c r="BD258" s="14"/>
      <c r="BE258" s="14"/>
      <c r="BF258" s="4"/>
      <c r="BG258" s="4"/>
      <c r="BH258" s="4"/>
      <c r="BI258" s="4"/>
      <c r="BJ258" s="4"/>
      <c r="BK258" s="14"/>
      <c r="BL258" s="4"/>
      <c r="BM258" s="4"/>
      <c r="BN258" s="4"/>
      <c r="BO258" s="4"/>
      <c r="BP258" s="4"/>
    </row>
    <row r="259" spans="9:68" s="9" customFormat="1" x14ac:dyDescent="0.25">
      <c r="I259" s="14"/>
      <c r="J259" s="14"/>
      <c r="K259" s="14"/>
      <c r="L259" s="4"/>
      <c r="M259" s="4"/>
      <c r="N259" s="4"/>
      <c r="O259" s="4"/>
      <c r="P259" s="4"/>
      <c r="Q259" s="4"/>
      <c r="Y259" s="14"/>
      <c r="Z259" s="14"/>
      <c r="AA259" s="14"/>
      <c r="AB259" s="4"/>
      <c r="AC259" s="4"/>
      <c r="AD259" s="4"/>
      <c r="AE259" s="4"/>
      <c r="AF259" s="4"/>
      <c r="AG259" s="4"/>
      <c r="BC259" s="14"/>
      <c r="BD259" s="14"/>
      <c r="BE259" s="14"/>
      <c r="BF259" s="4"/>
      <c r="BG259" s="4"/>
      <c r="BH259" s="4"/>
      <c r="BI259" s="4"/>
      <c r="BJ259" s="4"/>
      <c r="BK259" s="14"/>
      <c r="BL259" s="4"/>
      <c r="BM259" s="4"/>
      <c r="BN259" s="4"/>
      <c r="BO259" s="4"/>
      <c r="BP259" s="4"/>
    </row>
    <row r="260" spans="9:68" s="9" customFormat="1" x14ac:dyDescent="0.25">
      <c r="I260" s="14"/>
      <c r="J260" s="14"/>
      <c r="K260" s="14"/>
      <c r="L260" s="4"/>
      <c r="M260" s="4"/>
      <c r="N260" s="4"/>
      <c r="O260" s="4"/>
      <c r="P260" s="4"/>
      <c r="Q260" s="4"/>
      <c r="Y260" s="14"/>
      <c r="Z260" s="14"/>
      <c r="AA260" s="14"/>
      <c r="AB260" s="4"/>
      <c r="AC260" s="4"/>
      <c r="AD260" s="4"/>
      <c r="AE260" s="4"/>
      <c r="AF260" s="4"/>
      <c r="AG260" s="4"/>
      <c r="BC260" s="14"/>
      <c r="BD260" s="14"/>
      <c r="BE260" s="14"/>
      <c r="BF260" s="4"/>
      <c r="BG260" s="4"/>
      <c r="BH260" s="4"/>
      <c r="BI260" s="4"/>
      <c r="BJ260" s="4"/>
      <c r="BK260" s="14"/>
      <c r="BL260" s="4"/>
      <c r="BM260" s="4"/>
      <c r="BN260" s="4"/>
      <c r="BO260" s="4"/>
      <c r="BP260" s="4"/>
    </row>
    <row r="261" spans="9:68" s="9" customFormat="1" x14ac:dyDescent="0.25">
      <c r="I261" s="14"/>
      <c r="J261" s="14"/>
      <c r="K261" s="14"/>
      <c r="L261" s="4"/>
      <c r="M261" s="4"/>
      <c r="N261" s="4"/>
      <c r="O261" s="4"/>
      <c r="P261" s="4"/>
      <c r="Q261" s="4"/>
      <c r="Y261" s="14"/>
      <c r="Z261" s="14"/>
      <c r="AA261" s="14"/>
      <c r="AB261" s="4"/>
      <c r="AC261" s="4"/>
      <c r="AD261" s="4"/>
      <c r="AE261" s="4"/>
      <c r="AF261" s="4"/>
      <c r="AG261" s="4"/>
      <c r="BC261" s="14"/>
      <c r="BD261" s="14"/>
      <c r="BE261" s="14"/>
      <c r="BF261" s="4"/>
      <c r="BG261" s="4"/>
      <c r="BH261" s="4"/>
      <c r="BI261" s="4"/>
      <c r="BJ261" s="4"/>
      <c r="BK261" s="14"/>
      <c r="BL261" s="4"/>
      <c r="BM261" s="4"/>
      <c r="BN261" s="4"/>
      <c r="BO261" s="4"/>
      <c r="BP261" s="4"/>
    </row>
    <row r="262" spans="9:68" s="9" customFormat="1" x14ac:dyDescent="0.25">
      <c r="I262" s="14"/>
      <c r="J262" s="14"/>
      <c r="K262" s="14"/>
      <c r="L262" s="4"/>
      <c r="M262" s="4"/>
      <c r="N262" s="4"/>
      <c r="O262" s="4"/>
      <c r="P262" s="4"/>
      <c r="Q262" s="4"/>
      <c r="Y262" s="14"/>
      <c r="Z262" s="14"/>
      <c r="AA262" s="14"/>
      <c r="AB262" s="4"/>
      <c r="AC262" s="4"/>
      <c r="AD262" s="4"/>
      <c r="AE262" s="4"/>
      <c r="AF262" s="4"/>
      <c r="AG262" s="4"/>
      <c r="BC262" s="14"/>
      <c r="BD262" s="14"/>
      <c r="BE262" s="14"/>
      <c r="BF262" s="4"/>
      <c r="BG262" s="4"/>
      <c r="BH262" s="4"/>
      <c r="BI262" s="4"/>
      <c r="BJ262" s="4"/>
      <c r="BK262" s="14"/>
      <c r="BL262" s="4"/>
      <c r="BM262" s="4"/>
      <c r="BN262" s="4"/>
      <c r="BO262" s="4"/>
      <c r="BP262" s="4"/>
    </row>
    <row r="263" spans="9:68" s="9" customFormat="1" x14ac:dyDescent="0.25">
      <c r="I263" s="14"/>
      <c r="J263" s="14"/>
      <c r="K263" s="14"/>
      <c r="L263" s="4"/>
      <c r="M263" s="4"/>
      <c r="N263" s="4"/>
      <c r="O263" s="4"/>
      <c r="P263" s="4"/>
      <c r="Q263" s="4"/>
      <c r="Y263" s="14"/>
      <c r="Z263" s="14"/>
      <c r="AA263" s="14"/>
      <c r="AB263" s="4"/>
      <c r="AC263" s="4"/>
      <c r="AD263" s="4"/>
      <c r="AE263" s="4"/>
      <c r="AF263" s="4"/>
      <c r="AG263" s="4"/>
      <c r="BC263" s="14"/>
      <c r="BD263" s="14"/>
      <c r="BE263" s="14"/>
      <c r="BF263" s="4"/>
      <c r="BG263" s="4"/>
      <c r="BH263" s="4"/>
      <c r="BI263" s="4"/>
      <c r="BJ263" s="4"/>
      <c r="BK263" s="14"/>
      <c r="BL263" s="4"/>
      <c r="BM263" s="4"/>
      <c r="BN263" s="4"/>
      <c r="BO263" s="4"/>
      <c r="BP263" s="4"/>
    </row>
    <row r="264" spans="9:68" s="9" customFormat="1" x14ac:dyDescent="0.25">
      <c r="I264" s="14"/>
      <c r="J264" s="14"/>
      <c r="K264" s="14"/>
      <c r="L264" s="4"/>
      <c r="M264" s="4"/>
      <c r="N264" s="4"/>
      <c r="O264" s="4"/>
      <c r="P264" s="4"/>
      <c r="Q264" s="4"/>
      <c r="Y264" s="14"/>
      <c r="Z264" s="14"/>
      <c r="AA264" s="14"/>
      <c r="AB264" s="4"/>
      <c r="AC264" s="4"/>
      <c r="AD264" s="4"/>
      <c r="AE264" s="4"/>
      <c r="AF264" s="4"/>
      <c r="AG264" s="4"/>
      <c r="BC264" s="14"/>
      <c r="BD264" s="14"/>
      <c r="BE264" s="14"/>
      <c r="BF264" s="4"/>
      <c r="BG264" s="4"/>
      <c r="BH264" s="4"/>
      <c r="BI264" s="4"/>
      <c r="BJ264" s="4"/>
      <c r="BK264" s="14"/>
      <c r="BL264" s="4"/>
      <c r="BM264" s="4"/>
      <c r="BN264" s="4"/>
      <c r="BO264" s="4"/>
      <c r="BP264" s="4"/>
    </row>
    <row r="265" spans="9:68" s="9" customFormat="1" x14ac:dyDescent="0.25">
      <c r="I265" s="14"/>
      <c r="J265" s="14"/>
      <c r="K265" s="14"/>
      <c r="L265" s="4"/>
      <c r="M265" s="4"/>
      <c r="N265" s="4"/>
      <c r="O265" s="4"/>
      <c r="P265" s="4"/>
      <c r="Q265" s="4"/>
      <c r="Y265" s="14"/>
      <c r="Z265" s="14"/>
      <c r="AA265" s="14"/>
      <c r="AB265" s="4"/>
      <c r="AC265" s="4"/>
      <c r="AD265" s="4"/>
      <c r="AE265" s="4"/>
      <c r="AF265" s="4"/>
      <c r="AG265" s="4"/>
      <c r="BC265" s="14"/>
      <c r="BD265" s="14"/>
      <c r="BE265" s="14"/>
      <c r="BF265" s="4"/>
      <c r="BG265" s="4"/>
      <c r="BH265" s="4"/>
      <c r="BI265" s="4"/>
      <c r="BJ265" s="4"/>
      <c r="BK265" s="14"/>
      <c r="BL265" s="4"/>
      <c r="BM265" s="4"/>
      <c r="BN265" s="4"/>
      <c r="BO265" s="4"/>
      <c r="BP265" s="4"/>
    </row>
    <row r="266" spans="9:68" s="9" customFormat="1" x14ac:dyDescent="0.25">
      <c r="I266" s="14"/>
      <c r="J266" s="14"/>
      <c r="K266" s="14"/>
      <c r="L266" s="4"/>
      <c r="M266" s="4"/>
      <c r="N266" s="4"/>
      <c r="O266" s="4"/>
      <c r="P266" s="4"/>
      <c r="Q266" s="4"/>
      <c r="Y266" s="14"/>
      <c r="Z266" s="14"/>
      <c r="AA266" s="14"/>
      <c r="AB266" s="4"/>
      <c r="AC266" s="4"/>
      <c r="AD266" s="4"/>
      <c r="AE266" s="4"/>
      <c r="AF266" s="4"/>
      <c r="AG266" s="4"/>
      <c r="BC266" s="14"/>
      <c r="BD266" s="14"/>
      <c r="BE266" s="14"/>
      <c r="BF266" s="4"/>
      <c r="BG266" s="4"/>
      <c r="BH266" s="4"/>
      <c r="BI266" s="4"/>
      <c r="BJ266" s="4"/>
      <c r="BK266" s="14"/>
      <c r="BL266" s="4"/>
      <c r="BM266" s="4"/>
      <c r="BN266" s="4"/>
      <c r="BO266" s="4"/>
      <c r="BP266" s="4"/>
    </row>
    <row r="267" spans="9:68" s="9" customFormat="1" x14ac:dyDescent="0.25">
      <c r="I267" s="14"/>
      <c r="J267" s="14"/>
      <c r="K267" s="14"/>
      <c r="L267" s="4"/>
      <c r="M267" s="4"/>
      <c r="N267" s="4"/>
      <c r="O267" s="4"/>
      <c r="P267" s="4"/>
      <c r="Q267" s="4"/>
      <c r="Y267" s="14"/>
      <c r="Z267" s="14"/>
      <c r="AA267" s="14"/>
      <c r="AB267" s="4"/>
      <c r="AC267" s="4"/>
      <c r="AD267" s="4"/>
      <c r="AE267" s="4"/>
      <c r="AF267" s="4"/>
      <c r="AG267" s="4"/>
      <c r="BC267" s="14"/>
      <c r="BD267" s="14"/>
      <c r="BE267" s="14"/>
      <c r="BF267" s="4"/>
      <c r="BG267" s="4"/>
      <c r="BH267" s="4"/>
      <c r="BI267" s="4"/>
      <c r="BJ267" s="4"/>
      <c r="BK267" s="14"/>
      <c r="BL267" s="4"/>
      <c r="BM267" s="4"/>
      <c r="BN267" s="4"/>
      <c r="BO267" s="4"/>
      <c r="BP267" s="4"/>
    </row>
    <row r="268" spans="9:68" s="9" customFormat="1" x14ac:dyDescent="0.25">
      <c r="I268" s="14"/>
      <c r="J268" s="14"/>
      <c r="K268" s="14"/>
      <c r="L268" s="4"/>
      <c r="M268" s="4"/>
      <c r="N268" s="4"/>
      <c r="O268" s="4"/>
      <c r="P268" s="4"/>
      <c r="Q268" s="4"/>
      <c r="Y268" s="14"/>
      <c r="Z268" s="14"/>
      <c r="AA268" s="14"/>
      <c r="AB268" s="4"/>
      <c r="AC268" s="4"/>
      <c r="AD268" s="4"/>
      <c r="AE268" s="4"/>
      <c r="AF268" s="4"/>
      <c r="AG268" s="4"/>
      <c r="BC268" s="14"/>
      <c r="BD268" s="14"/>
      <c r="BE268" s="14"/>
      <c r="BF268" s="4"/>
      <c r="BG268" s="4"/>
      <c r="BH268" s="4"/>
      <c r="BI268" s="4"/>
      <c r="BJ268" s="4"/>
      <c r="BK268" s="14"/>
      <c r="BL268" s="4"/>
      <c r="BM268" s="4"/>
      <c r="BN268" s="4"/>
      <c r="BO268" s="4"/>
      <c r="BP268" s="4"/>
    </row>
    <row r="269" spans="9:68" s="9" customFormat="1" x14ac:dyDescent="0.25">
      <c r="I269" s="14"/>
      <c r="J269" s="14"/>
      <c r="K269" s="14"/>
      <c r="L269" s="4"/>
      <c r="M269" s="4"/>
      <c r="N269" s="4"/>
      <c r="O269" s="4"/>
      <c r="P269" s="4"/>
      <c r="Q269" s="4"/>
      <c r="Y269" s="14"/>
      <c r="Z269" s="14"/>
      <c r="AA269" s="14"/>
      <c r="AB269" s="4"/>
      <c r="AC269" s="4"/>
      <c r="AD269" s="4"/>
      <c r="AE269" s="4"/>
      <c r="AF269" s="4"/>
      <c r="AG269" s="4"/>
      <c r="BC269" s="14"/>
      <c r="BD269" s="14"/>
      <c r="BE269" s="14"/>
      <c r="BF269" s="4"/>
      <c r="BG269" s="4"/>
      <c r="BH269" s="4"/>
      <c r="BI269" s="4"/>
      <c r="BJ269" s="4"/>
      <c r="BK269" s="14"/>
      <c r="BL269" s="4"/>
      <c r="BM269" s="4"/>
      <c r="BN269" s="4"/>
      <c r="BO269" s="4"/>
      <c r="BP269" s="4"/>
    </row>
    <row r="270" spans="9:68" s="9" customFormat="1" x14ac:dyDescent="0.25">
      <c r="I270" s="14"/>
      <c r="J270" s="14"/>
      <c r="K270" s="14"/>
      <c r="L270" s="4"/>
      <c r="M270" s="4"/>
      <c r="N270" s="4"/>
      <c r="O270" s="4"/>
      <c r="P270" s="4"/>
      <c r="Q270" s="4"/>
      <c r="Y270" s="14"/>
      <c r="Z270" s="14"/>
      <c r="AA270" s="14"/>
      <c r="AB270" s="4"/>
      <c r="AC270" s="4"/>
      <c r="AD270" s="4"/>
      <c r="AE270" s="4"/>
      <c r="AF270" s="4"/>
      <c r="AG270" s="4"/>
      <c r="BC270" s="14"/>
      <c r="BD270" s="14"/>
      <c r="BE270" s="14"/>
      <c r="BF270" s="4"/>
      <c r="BG270" s="4"/>
      <c r="BH270" s="4"/>
      <c r="BI270" s="4"/>
      <c r="BJ270" s="4"/>
      <c r="BK270" s="14"/>
      <c r="BL270" s="4"/>
      <c r="BM270" s="4"/>
      <c r="BN270" s="4"/>
      <c r="BO270" s="4"/>
      <c r="BP270" s="4"/>
    </row>
    <row r="271" spans="9:68" s="9" customFormat="1" x14ac:dyDescent="0.25">
      <c r="I271" s="14"/>
      <c r="J271" s="14"/>
      <c r="K271" s="14"/>
      <c r="L271" s="4"/>
      <c r="M271" s="4"/>
      <c r="N271" s="4"/>
      <c r="O271" s="4"/>
      <c r="P271" s="4"/>
      <c r="Q271" s="4"/>
      <c r="Y271" s="14"/>
      <c r="Z271" s="14"/>
      <c r="AA271" s="14"/>
      <c r="AB271" s="4"/>
      <c r="AC271" s="4"/>
      <c r="AD271" s="4"/>
      <c r="AE271" s="4"/>
      <c r="AF271" s="4"/>
      <c r="AG271" s="4"/>
      <c r="BC271" s="14"/>
      <c r="BD271" s="14"/>
      <c r="BE271" s="14"/>
      <c r="BF271" s="4"/>
      <c r="BG271" s="4"/>
      <c r="BH271" s="4"/>
      <c r="BI271" s="4"/>
      <c r="BJ271" s="4"/>
      <c r="BK271" s="14"/>
      <c r="BL271" s="4"/>
      <c r="BM271" s="4"/>
      <c r="BN271" s="4"/>
      <c r="BO271" s="4"/>
      <c r="BP271" s="4"/>
    </row>
    <row r="272" spans="9:68" s="9" customFormat="1" x14ac:dyDescent="0.25">
      <c r="I272" s="14"/>
      <c r="J272" s="14"/>
      <c r="K272" s="14"/>
      <c r="L272" s="4"/>
      <c r="M272" s="4"/>
      <c r="N272" s="4"/>
      <c r="O272" s="4"/>
      <c r="P272" s="4"/>
      <c r="Q272" s="4"/>
      <c r="Y272" s="14"/>
      <c r="Z272" s="14"/>
      <c r="AA272" s="14"/>
      <c r="AB272" s="4"/>
      <c r="AC272" s="4"/>
      <c r="AD272" s="4"/>
      <c r="AE272" s="4"/>
      <c r="AF272" s="4"/>
      <c r="AG272" s="4"/>
      <c r="BC272" s="14"/>
      <c r="BD272" s="14"/>
      <c r="BE272" s="14"/>
      <c r="BF272" s="4"/>
      <c r="BG272" s="4"/>
      <c r="BH272" s="4"/>
      <c r="BI272" s="4"/>
      <c r="BJ272" s="4"/>
      <c r="BK272" s="14"/>
      <c r="BL272" s="4"/>
      <c r="BM272" s="4"/>
      <c r="BN272" s="4"/>
      <c r="BO272" s="4"/>
      <c r="BP272" s="4"/>
    </row>
    <row r="273" spans="9:68" s="9" customFormat="1" x14ac:dyDescent="0.25">
      <c r="I273" s="14"/>
      <c r="J273" s="14"/>
      <c r="K273" s="14"/>
      <c r="L273" s="4"/>
      <c r="M273" s="4"/>
      <c r="N273" s="4"/>
      <c r="O273" s="4"/>
      <c r="P273" s="4"/>
      <c r="Q273" s="4"/>
      <c r="Y273" s="14"/>
      <c r="Z273" s="14"/>
      <c r="AA273" s="14"/>
      <c r="AB273" s="4"/>
      <c r="AC273" s="4"/>
      <c r="AD273" s="4"/>
      <c r="AE273" s="4"/>
      <c r="AF273" s="4"/>
      <c r="AG273" s="4"/>
      <c r="BC273" s="14"/>
      <c r="BD273" s="14"/>
      <c r="BE273" s="14"/>
      <c r="BF273" s="4"/>
      <c r="BG273" s="4"/>
      <c r="BH273" s="4"/>
      <c r="BI273" s="4"/>
      <c r="BJ273" s="4"/>
      <c r="BK273" s="14"/>
      <c r="BL273" s="4"/>
      <c r="BM273" s="4"/>
      <c r="BN273" s="4"/>
      <c r="BO273" s="4"/>
      <c r="BP273" s="4"/>
    </row>
    <row r="274" spans="9:68" s="9" customFormat="1" x14ac:dyDescent="0.25">
      <c r="I274" s="14"/>
      <c r="J274" s="14"/>
      <c r="K274" s="14"/>
      <c r="L274" s="4"/>
      <c r="M274" s="4"/>
      <c r="N274" s="4"/>
      <c r="O274" s="4"/>
      <c r="P274" s="4"/>
      <c r="Q274" s="4"/>
      <c r="Y274" s="14"/>
      <c r="Z274" s="14"/>
      <c r="AA274" s="14"/>
      <c r="AB274" s="4"/>
      <c r="AC274" s="4"/>
      <c r="AD274" s="4"/>
      <c r="AE274" s="4"/>
      <c r="AF274" s="4"/>
      <c r="AG274" s="4"/>
      <c r="BC274" s="14"/>
      <c r="BD274" s="14"/>
      <c r="BE274" s="14"/>
      <c r="BF274" s="4"/>
      <c r="BG274" s="4"/>
      <c r="BH274" s="4"/>
      <c r="BI274" s="4"/>
      <c r="BJ274" s="4"/>
      <c r="BK274" s="14"/>
      <c r="BL274" s="4"/>
      <c r="BM274" s="4"/>
      <c r="BN274" s="4"/>
      <c r="BO274" s="4"/>
      <c r="BP274" s="4"/>
    </row>
    <row r="275" spans="9:68" s="9" customFormat="1" x14ac:dyDescent="0.25">
      <c r="I275" s="14"/>
      <c r="J275" s="14"/>
      <c r="K275" s="14"/>
      <c r="L275" s="4"/>
      <c r="M275" s="4"/>
      <c r="N275" s="4"/>
      <c r="O275" s="4"/>
      <c r="P275" s="4"/>
      <c r="Q275" s="4"/>
      <c r="Y275" s="14"/>
      <c r="Z275" s="14"/>
      <c r="AA275" s="14"/>
      <c r="AB275" s="4"/>
      <c r="AC275" s="4"/>
      <c r="AD275" s="4"/>
      <c r="AE275" s="4"/>
      <c r="AF275" s="4"/>
      <c r="AG275" s="4"/>
      <c r="BC275" s="14"/>
      <c r="BD275" s="14"/>
      <c r="BE275" s="14"/>
      <c r="BF275" s="4"/>
      <c r="BG275" s="4"/>
      <c r="BH275" s="4"/>
      <c r="BI275" s="4"/>
      <c r="BJ275" s="4"/>
      <c r="BK275" s="14"/>
      <c r="BL275" s="4"/>
      <c r="BM275" s="4"/>
      <c r="BN275" s="4"/>
      <c r="BO275" s="4"/>
      <c r="BP275" s="4"/>
    </row>
    <row r="276" spans="9:68" s="9" customFormat="1" x14ac:dyDescent="0.25">
      <c r="I276" s="14"/>
      <c r="J276" s="14"/>
      <c r="K276" s="14"/>
      <c r="L276" s="4"/>
      <c r="M276" s="4"/>
      <c r="N276" s="4"/>
      <c r="O276" s="4"/>
      <c r="P276" s="4"/>
      <c r="Q276" s="4"/>
      <c r="Y276" s="14"/>
      <c r="Z276" s="14"/>
      <c r="AA276" s="14"/>
      <c r="AB276" s="4"/>
      <c r="AC276" s="4"/>
      <c r="AD276" s="4"/>
      <c r="AE276" s="4"/>
      <c r="AF276" s="4"/>
      <c r="AG276" s="4"/>
      <c r="BC276" s="14"/>
      <c r="BD276" s="14"/>
      <c r="BE276" s="14"/>
      <c r="BF276" s="4"/>
      <c r="BG276" s="4"/>
      <c r="BH276" s="4"/>
      <c r="BI276" s="4"/>
      <c r="BJ276" s="4"/>
      <c r="BK276" s="14"/>
      <c r="BL276" s="4"/>
      <c r="BM276" s="4"/>
      <c r="BN276" s="4"/>
      <c r="BO276" s="4"/>
      <c r="BP276" s="4"/>
    </row>
    <row r="277" spans="9:68" s="9" customFormat="1" x14ac:dyDescent="0.25">
      <c r="I277" s="14"/>
      <c r="J277" s="14"/>
      <c r="K277" s="14"/>
      <c r="L277" s="4"/>
      <c r="M277" s="4"/>
      <c r="N277" s="4"/>
      <c r="O277" s="4"/>
      <c r="P277" s="4"/>
      <c r="Q277" s="4"/>
      <c r="Y277" s="14"/>
      <c r="Z277" s="14"/>
      <c r="AA277" s="14"/>
      <c r="AB277" s="4"/>
      <c r="AC277" s="4"/>
      <c r="AD277" s="4"/>
      <c r="AE277" s="4"/>
      <c r="AF277" s="4"/>
      <c r="AG277" s="4"/>
      <c r="BC277" s="14"/>
      <c r="BD277" s="14"/>
      <c r="BE277" s="14"/>
      <c r="BF277" s="4"/>
      <c r="BG277" s="4"/>
      <c r="BH277" s="4"/>
      <c r="BI277" s="4"/>
      <c r="BJ277" s="4"/>
      <c r="BK277" s="14"/>
      <c r="BL277" s="4"/>
      <c r="BM277" s="4"/>
      <c r="BN277" s="4"/>
      <c r="BO277" s="4"/>
      <c r="BP277" s="4"/>
    </row>
    <row r="278" spans="9:68" s="9" customFormat="1" x14ac:dyDescent="0.25">
      <c r="I278" s="14"/>
      <c r="J278" s="14"/>
      <c r="K278" s="14"/>
      <c r="L278" s="4"/>
      <c r="M278" s="4"/>
      <c r="N278" s="4"/>
      <c r="O278" s="4"/>
      <c r="P278" s="4"/>
      <c r="Q278" s="4"/>
      <c r="Y278" s="14"/>
      <c r="Z278" s="14"/>
      <c r="AA278" s="14"/>
      <c r="AB278" s="4"/>
      <c r="AC278" s="4"/>
      <c r="AD278" s="4"/>
      <c r="AE278" s="4"/>
      <c r="AF278" s="4"/>
      <c r="AG278" s="4"/>
      <c r="BC278" s="14"/>
      <c r="BD278" s="14"/>
      <c r="BE278" s="14"/>
      <c r="BF278" s="4"/>
      <c r="BG278" s="4"/>
      <c r="BH278" s="4"/>
      <c r="BI278" s="4"/>
      <c r="BJ278" s="4"/>
      <c r="BK278" s="14"/>
      <c r="BL278" s="4"/>
      <c r="BM278" s="4"/>
      <c r="BN278" s="4"/>
      <c r="BO278" s="4"/>
      <c r="BP278" s="4"/>
    </row>
    <row r="279" spans="9:68" s="9" customFormat="1" x14ac:dyDescent="0.25">
      <c r="I279" s="14"/>
      <c r="J279" s="14"/>
      <c r="K279" s="14"/>
      <c r="L279" s="4"/>
      <c r="M279" s="4"/>
      <c r="N279" s="4"/>
      <c r="O279" s="4"/>
      <c r="P279" s="4"/>
      <c r="Q279" s="4"/>
      <c r="Y279" s="14"/>
      <c r="Z279" s="14"/>
      <c r="AA279" s="14"/>
      <c r="AB279" s="4"/>
      <c r="AC279" s="4"/>
      <c r="AD279" s="4"/>
      <c r="AE279" s="4"/>
      <c r="AF279" s="4"/>
      <c r="AG279" s="4"/>
      <c r="BC279" s="14"/>
      <c r="BD279" s="14"/>
      <c r="BE279" s="14"/>
      <c r="BF279" s="4"/>
      <c r="BG279" s="4"/>
      <c r="BH279" s="4"/>
      <c r="BI279" s="4"/>
      <c r="BJ279" s="4"/>
      <c r="BK279" s="14"/>
      <c r="BL279" s="4"/>
      <c r="BM279" s="4"/>
      <c r="BN279" s="4"/>
      <c r="BO279" s="4"/>
      <c r="BP279" s="4"/>
    </row>
    <row r="280" spans="9:68" s="9" customFormat="1" x14ac:dyDescent="0.25">
      <c r="I280" s="14"/>
      <c r="J280" s="14"/>
      <c r="K280" s="14"/>
      <c r="L280" s="4"/>
      <c r="M280" s="4"/>
      <c r="N280" s="4"/>
      <c r="O280" s="4"/>
      <c r="P280" s="4"/>
      <c r="Q280" s="4"/>
      <c r="Y280" s="14"/>
      <c r="Z280" s="14"/>
      <c r="AA280" s="14"/>
      <c r="AB280" s="4"/>
      <c r="AC280" s="4"/>
      <c r="AD280" s="4"/>
      <c r="AE280" s="4"/>
      <c r="AF280" s="4"/>
      <c r="AG280" s="4"/>
      <c r="BC280" s="14"/>
      <c r="BD280" s="14"/>
      <c r="BE280" s="14"/>
      <c r="BF280" s="4"/>
      <c r="BG280" s="4"/>
      <c r="BH280" s="4"/>
      <c r="BI280" s="4"/>
      <c r="BJ280" s="4"/>
      <c r="BK280" s="14"/>
      <c r="BL280" s="4"/>
      <c r="BM280" s="4"/>
      <c r="BN280" s="4"/>
      <c r="BO280" s="4"/>
      <c r="BP280" s="4"/>
    </row>
    <row r="281" spans="9:68" s="9" customFormat="1" x14ac:dyDescent="0.25">
      <c r="I281" s="14"/>
      <c r="J281" s="14"/>
      <c r="K281" s="14"/>
      <c r="L281" s="4"/>
      <c r="M281" s="4"/>
      <c r="N281" s="4"/>
      <c r="O281" s="4"/>
      <c r="P281" s="4"/>
      <c r="Q281" s="4"/>
      <c r="Y281" s="14"/>
      <c r="Z281" s="14"/>
      <c r="AA281" s="14"/>
      <c r="AB281" s="4"/>
      <c r="AC281" s="4"/>
      <c r="AD281" s="4"/>
      <c r="AE281" s="4"/>
      <c r="AF281" s="4"/>
      <c r="AG281" s="4"/>
      <c r="BC281" s="14"/>
      <c r="BD281" s="14"/>
      <c r="BE281" s="14"/>
      <c r="BF281" s="4"/>
      <c r="BG281" s="4"/>
      <c r="BH281" s="4"/>
      <c r="BI281" s="4"/>
      <c r="BJ281" s="4"/>
      <c r="BK281" s="14"/>
      <c r="BL281" s="4"/>
      <c r="BM281" s="4"/>
      <c r="BN281" s="4"/>
      <c r="BO281" s="4"/>
      <c r="BP281" s="4"/>
    </row>
    <row r="282" spans="9:68" s="9" customFormat="1" x14ac:dyDescent="0.25">
      <c r="I282" s="14"/>
      <c r="J282" s="14"/>
      <c r="K282" s="14"/>
      <c r="L282" s="4"/>
      <c r="M282" s="4"/>
      <c r="N282" s="4"/>
      <c r="O282" s="4"/>
      <c r="P282" s="4"/>
      <c r="Q282" s="4"/>
      <c r="Y282" s="14"/>
      <c r="Z282" s="14"/>
      <c r="AA282" s="14"/>
      <c r="AB282" s="4"/>
      <c r="AC282" s="4"/>
      <c r="AD282" s="4"/>
      <c r="AE282" s="4"/>
      <c r="AF282" s="4"/>
      <c r="AG282" s="4"/>
      <c r="BC282" s="14"/>
      <c r="BD282" s="14"/>
      <c r="BE282" s="14"/>
      <c r="BF282" s="4"/>
      <c r="BG282" s="4"/>
      <c r="BH282" s="4"/>
      <c r="BI282" s="4"/>
      <c r="BJ282" s="4"/>
      <c r="BK282" s="14"/>
      <c r="BL282" s="4"/>
      <c r="BM282" s="4"/>
      <c r="BN282" s="4"/>
      <c r="BO282" s="4"/>
      <c r="BP282" s="4"/>
    </row>
    <row r="283" spans="9:68" s="9" customFormat="1" x14ac:dyDescent="0.25">
      <c r="I283" s="14"/>
      <c r="J283" s="14"/>
      <c r="K283" s="14"/>
      <c r="L283" s="4"/>
      <c r="M283" s="4"/>
      <c r="N283" s="4"/>
      <c r="O283" s="4"/>
      <c r="P283" s="4"/>
      <c r="Q283" s="4"/>
      <c r="Y283" s="14"/>
      <c r="Z283" s="14"/>
      <c r="AA283" s="14"/>
      <c r="AB283" s="4"/>
      <c r="AC283" s="4"/>
      <c r="AD283" s="4"/>
      <c r="AE283" s="4"/>
      <c r="AF283" s="4"/>
      <c r="AG283" s="4"/>
      <c r="BC283" s="14"/>
      <c r="BD283" s="14"/>
      <c r="BE283" s="14"/>
      <c r="BF283" s="4"/>
      <c r="BG283" s="4"/>
      <c r="BH283" s="4"/>
      <c r="BI283" s="4"/>
      <c r="BJ283" s="4"/>
      <c r="BK283" s="14"/>
      <c r="BL283" s="4"/>
      <c r="BM283" s="4"/>
      <c r="BN283" s="4"/>
      <c r="BO283" s="4"/>
      <c r="BP283" s="4"/>
    </row>
    <row r="284" spans="9:68" s="9" customFormat="1" x14ac:dyDescent="0.25">
      <c r="I284" s="14"/>
      <c r="J284" s="14"/>
      <c r="K284" s="14"/>
      <c r="L284" s="4"/>
      <c r="M284" s="4"/>
      <c r="N284" s="4"/>
      <c r="O284" s="4"/>
      <c r="P284" s="4"/>
      <c r="Q284" s="4"/>
      <c r="Y284" s="14"/>
      <c r="Z284" s="14"/>
      <c r="AA284" s="14"/>
      <c r="AB284" s="4"/>
      <c r="AC284" s="4"/>
      <c r="AD284" s="4"/>
      <c r="AE284" s="4"/>
      <c r="AF284" s="4"/>
      <c r="AG284" s="4"/>
      <c r="BC284" s="14"/>
      <c r="BD284" s="14"/>
      <c r="BE284" s="14"/>
      <c r="BF284" s="4"/>
      <c r="BG284" s="4"/>
      <c r="BH284" s="4"/>
      <c r="BI284" s="4"/>
      <c r="BJ284" s="4"/>
      <c r="BK284" s="14"/>
      <c r="BL284" s="4"/>
      <c r="BM284" s="4"/>
      <c r="BN284" s="4"/>
      <c r="BO284" s="4"/>
      <c r="BP284" s="4"/>
    </row>
    <row r="285" spans="9:68" s="9" customFormat="1" x14ac:dyDescent="0.25">
      <c r="I285" s="14"/>
      <c r="J285" s="14"/>
      <c r="K285" s="14"/>
      <c r="L285" s="4"/>
      <c r="M285" s="4"/>
      <c r="N285" s="4"/>
      <c r="O285" s="4"/>
      <c r="P285" s="4"/>
      <c r="Q285" s="4"/>
      <c r="Y285" s="14"/>
      <c r="Z285" s="14"/>
      <c r="AA285" s="14"/>
      <c r="AB285" s="4"/>
      <c r="AC285" s="4"/>
      <c r="AD285" s="4"/>
      <c r="AE285" s="4"/>
      <c r="AF285" s="4"/>
      <c r="AG285" s="4"/>
      <c r="BC285" s="14"/>
      <c r="BD285" s="14"/>
      <c r="BE285" s="14"/>
      <c r="BF285" s="4"/>
      <c r="BG285" s="4"/>
      <c r="BH285" s="4"/>
      <c r="BI285" s="4"/>
      <c r="BJ285" s="4"/>
      <c r="BK285" s="14"/>
      <c r="BL285" s="4"/>
      <c r="BM285" s="4"/>
      <c r="BN285" s="4"/>
      <c r="BO285" s="4"/>
      <c r="BP285" s="4"/>
    </row>
    <row r="286" spans="9:68" s="9" customFormat="1" x14ac:dyDescent="0.25">
      <c r="I286" s="14"/>
      <c r="J286" s="14"/>
      <c r="K286" s="14"/>
      <c r="L286" s="4"/>
      <c r="M286" s="4"/>
      <c r="N286" s="4"/>
      <c r="O286" s="4"/>
      <c r="P286" s="4"/>
      <c r="Q286" s="4"/>
      <c r="Y286" s="14"/>
      <c r="Z286" s="14"/>
      <c r="AA286" s="14"/>
      <c r="AB286" s="4"/>
      <c r="AC286" s="4"/>
      <c r="AD286" s="4"/>
      <c r="AE286" s="4"/>
      <c r="AF286" s="4"/>
      <c r="AG286" s="4"/>
      <c r="BC286" s="14"/>
      <c r="BD286" s="14"/>
      <c r="BE286" s="14"/>
      <c r="BF286" s="4"/>
      <c r="BG286" s="4"/>
      <c r="BH286" s="4"/>
      <c r="BI286" s="4"/>
      <c r="BJ286" s="4"/>
      <c r="BK286" s="14"/>
      <c r="BL286" s="4"/>
      <c r="BM286" s="4"/>
      <c r="BN286" s="4"/>
      <c r="BO286" s="4"/>
      <c r="BP286" s="4"/>
    </row>
    <row r="287" spans="9:68" s="9" customFormat="1" x14ac:dyDescent="0.25">
      <c r="I287" s="14"/>
      <c r="J287" s="14"/>
      <c r="K287" s="14"/>
      <c r="L287" s="4"/>
      <c r="M287" s="4"/>
      <c r="N287" s="4"/>
      <c r="O287" s="4"/>
      <c r="P287" s="4"/>
      <c r="Q287" s="4"/>
      <c r="Y287" s="14"/>
      <c r="Z287" s="14"/>
      <c r="AA287" s="14"/>
      <c r="AB287" s="4"/>
      <c r="AC287" s="4"/>
      <c r="AD287" s="4"/>
      <c r="AE287" s="4"/>
      <c r="AF287" s="4"/>
      <c r="AG287" s="4"/>
      <c r="BC287" s="14"/>
      <c r="BD287" s="14"/>
      <c r="BE287" s="14"/>
      <c r="BF287" s="4"/>
      <c r="BG287" s="4"/>
      <c r="BH287" s="4"/>
      <c r="BI287" s="4"/>
      <c r="BJ287" s="4"/>
      <c r="BK287" s="14"/>
      <c r="BL287" s="4"/>
      <c r="BM287" s="4"/>
      <c r="BN287" s="4"/>
      <c r="BO287" s="4"/>
      <c r="BP287" s="4"/>
    </row>
    <row r="288" spans="9:68" s="9" customFormat="1" x14ac:dyDescent="0.25">
      <c r="I288" s="14"/>
      <c r="J288" s="14"/>
      <c r="K288" s="14"/>
      <c r="L288" s="4"/>
      <c r="M288" s="4"/>
      <c r="N288" s="4"/>
      <c r="O288" s="4"/>
      <c r="P288" s="4"/>
      <c r="Q288" s="4"/>
      <c r="Y288" s="14"/>
      <c r="Z288" s="14"/>
      <c r="AA288" s="14"/>
      <c r="AB288" s="4"/>
      <c r="AC288" s="4"/>
      <c r="AD288" s="4"/>
      <c r="AE288" s="4"/>
      <c r="AF288" s="4"/>
      <c r="AG288" s="4"/>
      <c r="BC288" s="14"/>
      <c r="BD288" s="14"/>
      <c r="BE288" s="14"/>
      <c r="BF288" s="4"/>
      <c r="BG288" s="4"/>
      <c r="BH288" s="4"/>
      <c r="BI288" s="4"/>
      <c r="BJ288" s="4"/>
      <c r="BK288" s="14"/>
      <c r="BL288" s="4"/>
      <c r="BM288" s="4"/>
      <c r="BN288" s="4"/>
      <c r="BO288" s="4"/>
      <c r="BP288" s="4"/>
    </row>
    <row r="289" spans="9:68" s="9" customFormat="1" x14ac:dyDescent="0.25">
      <c r="I289" s="14"/>
      <c r="J289" s="14"/>
      <c r="K289" s="14"/>
      <c r="L289" s="4"/>
      <c r="M289" s="4"/>
      <c r="N289" s="4"/>
      <c r="O289" s="4"/>
      <c r="P289" s="4"/>
      <c r="Q289" s="4"/>
      <c r="Y289" s="14"/>
      <c r="Z289" s="14"/>
      <c r="AA289" s="14"/>
      <c r="AB289" s="4"/>
      <c r="AC289" s="4"/>
      <c r="AD289" s="4"/>
      <c r="AE289" s="4"/>
      <c r="AF289" s="4"/>
      <c r="AG289" s="4"/>
      <c r="BC289" s="14"/>
      <c r="BD289" s="14"/>
      <c r="BE289" s="14"/>
      <c r="BF289" s="4"/>
      <c r="BG289" s="4"/>
      <c r="BH289" s="4"/>
      <c r="BI289" s="4"/>
      <c r="BJ289" s="4"/>
      <c r="BK289" s="14"/>
      <c r="BL289" s="4"/>
      <c r="BM289" s="4"/>
      <c r="BN289" s="4"/>
      <c r="BO289" s="4"/>
      <c r="BP289" s="4"/>
    </row>
    <row r="290" spans="9:68" s="9" customFormat="1" x14ac:dyDescent="0.25">
      <c r="I290" s="14"/>
      <c r="J290" s="14"/>
      <c r="K290" s="14"/>
      <c r="L290" s="4"/>
      <c r="M290" s="4"/>
      <c r="N290" s="4"/>
      <c r="O290" s="4"/>
      <c r="P290" s="4"/>
      <c r="Q290" s="4"/>
      <c r="Y290" s="14"/>
      <c r="Z290" s="14"/>
      <c r="AA290" s="14"/>
      <c r="AB290" s="4"/>
      <c r="AC290" s="4"/>
      <c r="AD290" s="4"/>
      <c r="AE290" s="4"/>
      <c r="AF290" s="4"/>
      <c r="AG290" s="4"/>
      <c r="BC290" s="14"/>
      <c r="BD290" s="14"/>
      <c r="BE290" s="14"/>
      <c r="BF290" s="4"/>
      <c r="BG290" s="4"/>
      <c r="BH290" s="4"/>
      <c r="BI290" s="4"/>
      <c r="BJ290" s="4"/>
      <c r="BK290" s="14"/>
      <c r="BL290" s="4"/>
      <c r="BM290" s="4"/>
      <c r="BN290" s="4"/>
      <c r="BO290" s="4"/>
      <c r="BP290" s="4"/>
    </row>
    <row r="291" spans="9:68" s="9" customFormat="1" x14ac:dyDescent="0.25">
      <c r="I291" s="14"/>
      <c r="J291" s="14"/>
      <c r="K291" s="14"/>
      <c r="L291" s="4"/>
      <c r="M291" s="4"/>
      <c r="N291" s="4"/>
      <c r="O291" s="4"/>
      <c r="P291" s="4"/>
      <c r="Q291" s="4"/>
      <c r="Y291" s="14"/>
      <c r="Z291" s="14"/>
      <c r="AA291" s="14"/>
      <c r="AB291" s="4"/>
      <c r="AC291" s="4"/>
      <c r="AD291" s="4"/>
      <c r="AE291" s="4"/>
      <c r="AF291" s="4"/>
      <c r="AG291" s="4"/>
      <c r="BC291" s="14"/>
      <c r="BD291" s="14"/>
      <c r="BE291" s="14"/>
      <c r="BF291" s="4"/>
      <c r="BG291" s="4"/>
      <c r="BH291" s="4"/>
      <c r="BI291" s="4"/>
      <c r="BJ291" s="4"/>
      <c r="BK291" s="14"/>
      <c r="BL291" s="4"/>
      <c r="BM291" s="4"/>
      <c r="BN291" s="4"/>
      <c r="BO291" s="4"/>
      <c r="BP291" s="4"/>
    </row>
    <row r="292" spans="9:68" s="9" customFormat="1" x14ac:dyDescent="0.25">
      <c r="I292" s="14"/>
      <c r="J292" s="14"/>
      <c r="K292" s="14"/>
      <c r="L292" s="4"/>
      <c r="M292" s="4"/>
      <c r="N292" s="4"/>
      <c r="O292" s="4"/>
      <c r="P292" s="4"/>
      <c r="Q292" s="4"/>
      <c r="Y292" s="14"/>
      <c r="Z292" s="14"/>
      <c r="AA292" s="14"/>
      <c r="AB292" s="4"/>
      <c r="AC292" s="4"/>
      <c r="AD292" s="4"/>
      <c r="AE292" s="4"/>
      <c r="AF292" s="4"/>
      <c r="AG292" s="4"/>
      <c r="BC292" s="14"/>
      <c r="BD292" s="14"/>
      <c r="BE292" s="14"/>
      <c r="BF292" s="4"/>
      <c r="BG292" s="4"/>
      <c r="BH292" s="4"/>
      <c r="BI292" s="4"/>
      <c r="BJ292" s="4"/>
      <c r="BK292" s="14"/>
      <c r="BL292" s="4"/>
      <c r="BM292" s="4"/>
      <c r="BN292" s="4"/>
      <c r="BO292" s="4"/>
      <c r="BP292" s="4"/>
    </row>
    <row r="293" spans="9:68" s="9" customFormat="1" x14ac:dyDescent="0.25">
      <c r="I293" s="14"/>
      <c r="J293" s="14"/>
      <c r="K293" s="14"/>
      <c r="L293" s="4"/>
      <c r="M293" s="4"/>
      <c r="N293" s="4"/>
      <c r="O293" s="4"/>
      <c r="P293" s="4"/>
      <c r="Q293" s="4"/>
      <c r="Y293" s="14"/>
      <c r="Z293" s="14"/>
      <c r="AA293" s="14"/>
      <c r="AB293" s="4"/>
      <c r="AC293" s="4"/>
      <c r="AD293" s="4"/>
      <c r="AE293" s="4"/>
      <c r="AF293" s="4"/>
      <c r="AG293" s="4"/>
      <c r="BC293" s="14"/>
      <c r="BD293" s="14"/>
      <c r="BE293" s="14"/>
      <c r="BF293" s="4"/>
      <c r="BG293" s="4"/>
      <c r="BH293" s="4"/>
      <c r="BI293" s="4"/>
      <c r="BJ293" s="4"/>
      <c r="BK293" s="14"/>
      <c r="BL293" s="4"/>
      <c r="BM293" s="4"/>
      <c r="BN293" s="4"/>
      <c r="BO293" s="4"/>
      <c r="BP293" s="4"/>
    </row>
    <row r="294" spans="9:68" s="9" customFormat="1" x14ac:dyDescent="0.25">
      <c r="I294" s="14"/>
      <c r="J294" s="14"/>
      <c r="K294" s="14"/>
      <c r="L294" s="4"/>
      <c r="M294" s="4"/>
      <c r="N294" s="4"/>
      <c r="O294" s="4"/>
      <c r="P294" s="4"/>
      <c r="Q294" s="4"/>
      <c r="Y294" s="14"/>
      <c r="Z294" s="14"/>
      <c r="AA294" s="14"/>
      <c r="AB294" s="4"/>
      <c r="AC294" s="4"/>
      <c r="AD294" s="4"/>
      <c r="AE294" s="4"/>
      <c r="AF294" s="4"/>
      <c r="AG294" s="4"/>
      <c r="BC294" s="14"/>
      <c r="BD294" s="14"/>
      <c r="BE294" s="14"/>
      <c r="BF294" s="4"/>
      <c r="BG294" s="4"/>
      <c r="BH294" s="4"/>
      <c r="BI294" s="4"/>
      <c r="BJ294" s="4"/>
      <c r="BK294" s="14"/>
      <c r="BL294" s="4"/>
      <c r="BM294" s="4"/>
      <c r="BN294" s="4"/>
      <c r="BO294" s="4"/>
      <c r="BP294" s="4"/>
    </row>
    <row r="295" spans="9:68" s="9" customFormat="1" x14ac:dyDescent="0.25">
      <c r="I295" s="14"/>
      <c r="J295" s="14"/>
      <c r="K295" s="14"/>
      <c r="L295" s="4"/>
      <c r="M295" s="4"/>
      <c r="N295" s="4"/>
      <c r="O295" s="4"/>
      <c r="P295" s="4"/>
      <c r="Q295" s="4"/>
      <c r="Y295" s="14"/>
      <c r="Z295" s="14"/>
      <c r="AA295" s="14"/>
      <c r="AB295" s="4"/>
      <c r="AC295" s="4"/>
      <c r="AD295" s="4"/>
      <c r="AE295" s="4"/>
      <c r="AF295" s="4"/>
      <c r="AG295" s="4"/>
      <c r="BC295" s="14"/>
      <c r="BD295" s="14"/>
      <c r="BE295" s="14"/>
      <c r="BF295" s="4"/>
      <c r="BG295" s="4"/>
      <c r="BH295" s="4"/>
      <c r="BI295" s="4"/>
      <c r="BJ295" s="4"/>
      <c r="BK295" s="14"/>
      <c r="BL295" s="4"/>
      <c r="BM295" s="4"/>
      <c r="BN295" s="4"/>
      <c r="BO295" s="4"/>
      <c r="BP295" s="4"/>
    </row>
    <row r="296" spans="9:68" s="9" customFormat="1" x14ac:dyDescent="0.25">
      <c r="I296" s="14"/>
      <c r="J296" s="14"/>
      <c r="K296" s="14"/>
      <c r="L296" s="4"/>
      <c r="M296" s="4"/>
      <c r="N296" s="4"/>
      <c r="O296" s="4"/>
      <c r="P296" s="4"/>
      <c r="Q296" s="4"/>
      <c r="Y296" s="14"/>
      <c r="Z296" s="14"/>
      <c r="AA296" s="14"/>
      <c r="AB296" s="4"/>
      <c r="AC296" s="4"/>
      <c r="AD296" s="4"/>
      <c r="AE296" s="4"/>
      <c r="AF296" s="4"/>
      <c r="AG296" s="4"/>
      <c r="BC296" s="14"/>
      <c r="BD296" s="14"/>
      <c r="BE296" s="14"/>
      <c r="BF296" s="4"/>
      <c r="BG296" s="4"/>
      <c r="BH296" s="4"/>
      <c r="BI296" s="4"/>
      <c r="BJ296" s="4"/>
      <c r="BK296" s="14"/>
      <c r="BL296" s="4"/>
      <c r="BM296" s="4"/>
      <c r="BN296" s="4"/>
      <c r="BO296" s="4"/>
      <c r="BP296" s="4"/>
    </row>
    <row r="297" spans="9:68" s="9" customFormat="1" x14ac:dyDescent="0.25">
      <c r="I297" s="14"/>
      <c r="J297" s="14"/>
      <c r="K297" s="14"/>
      <c r="L297" s="4"/>
      <c r="M297" s="4"/>
      <c r="N297" s="4"/>
      <c r="O297" s="4"/>
      <c r="P297" s="4"/>
      <c r="Q297" s="4"/>
      <c r="Y297" s="14"/>
      <c r="Z297" s="14"/>
      <c r="AA297" s="14"/>
      <c r="AB297" s="4"/>
      <c r="AC297" s="4"/>
      <c r="AD297" s="4"/>
      <c r="AE297" s="4"/>
      <c r="AF297" s="4"/>
      <c r="AG297" s="4"/>
      <c r="BC297" s="14"/>
      <c r="BD297" s="14"/>
      <c r="BE297" s="14"/>
      <c r="BF297" s="4"/>
      <c r="BG297" s="4"/>
      <c r="BH297" s="4"/>
      <c r="BI297" s="4"/>
      <c r="BJ297" s="4"/>
      <c r="BK297" s="14"/>
      <c r="BL297" s="4"/>
      <c r="BM297" s="4"/>
      <c r="BN297" s="4"/>
      <c r="BO297" s="4"/>
      <c r="BP297" s="4"/>
    </row>
    <row r="298" spans="9:68" s="9" customFormat="1" x14ac:dyDescent="0.25">
      <c r="I298" s="14"/>
      <c r="J298" s="14"/>
      <c r="K298" s="14"/>
      <c r="L298" s="4"/>
      <c r="M298" s="4"/>
      <c r="N298" s="4"/>
      <c r="O298" s="4"/>
      <c r="P298" s="4"/>
      <c r="Q298" s="4"/>
      <c r="Y298" s="14"/>
      <c r="Z298" s="14"/>
      <c r="AA298" s="14"/>
      <c r="AB298" s="4"/>
      <c r="AC298" s="4"/>
      <c r="AD298" s="4"/>
      <c r="AE298" s="4"/>
      <c r="AF298" s="4"/>
      <c r="AG298" s="4"/>
      <c r="BC298" s="14"/>
      <c r="BD298" s="14"/>
      <c r="BE298" s="14"/>
      <c r="BF298" s="4"/>
      <c r="BG298" s="4"/>
      <c r="BH298" s="4"/>
      <c r="BI298" s="4"/>
      <c r="BJ298" s="4"/>
      <c r="BK298" s="14"/>
      <c r="BL298" s="4"/>
      <c r="BM298" s="4"/>
      <c r="BN298" s="4"/>
      <c r="BO298" s="4"/>
      <c r="BP298" s="4"/>
    </row>
    <row r="299" spans="9:68" s="9" customFormat="1" x14ac:dyDescent="0.25">
      <c r="I299" s="14"/>
      <c r="J299" s="14"/>
      <c r="K299" s="14"/>
      <c r="L299" s="4"/>
      <c r="M299" s="4"/>
      <c r="N299" s="4"/>
      <c r="O299" s="4"/>
      <c r="P299" s="4"/>
      <c r="Q299" s="4"/>
      <c r="Y299" s="14"/>
      <c r="Z299" s="14"/>
      <c r="AA299" s="14"/>
      <c r="AB299" s="4"/>
      <c r="AC299" s="4"/>
      <c r="AD299" s="4"/>
      <c r="AE299" s="4"/>
      <c r="AF299" s="4"/>
      <c r="AG299" s="4"/>
      <c r="BC299" s="14"/>
      <c r="BD299" s="14"/>
      <c r="BE299" s="14"/>
      <c r="BF299" s="4"/>
      <c r="BG299" s="4"/>
      <c r="BH299" s="4"/>
      <c r="BI299" s="4"/>
      <c r="BJ299" s="4"/>
      <c r="BK299" s="14"/>
      <c r="BL299" s="4"/>
      <c r="BM299" s="4"/>
      <c r="BN299" s="4"/>
      <c r="BO299" s="4"/>
      <c r="BP299" s="4"/>
    </row>
    <row r="300" spans="9:68" s="9" customFormat="1" x14ac:dyDescent="0.25">
      <c r="I300" s="14"/>
      <c r="J300" s="14"/>
      <c r="K300" s="14"/>
      <c r="L300" s="4"/>
      <c r="M300" s="4"/>
      <c r="N300" s="4"/>
      <c r="O300" s="4"/>
      <c r="P300" s="4"/>
      <c r="Q300" s="4"/>
      <c r="Y300" s="14"/>
      <c r="Z300" s="14"/>
      <c r="AA300" s="14"/>
      <c r="AB300" s="4"/>
      <c r="AC300" s="4"/>
      <c r="AD300" s="4"/>
      <c r="AE300" s="4"/>
      <c r="AF300" s="4"/>
      <c r="AG300" s="4"/>
      <c r="BC300" s="14"/>
      <c r="BD300" s="14"/>
      <c r="BE300" s="14"/>
      <c r="BF300" s="4"/>
      <c r="BG300" s="4"/>
      <c r="BH300" s="4"/>
      <c r="BI300" s="4"/>
      <c r="BJ300" s="4"/>
      <c r="BK300" s="14"/>
      <c r="BL300" s="4"/>
      <c r="BM300" s="4"/>
      <c r="BN300" s="4"/>
      <c r="BO300" s="4"/>
      <c r="BP300" s="4"/>
    </row>
    <row r="301" spans="9:68" s="9" customFormat="1" x14ac:dyDescent="0.25">
      <c r="I301" s="14"/>
      <c r="J301" s="14"/>
      <c r="K301" s="14"/>
      <c r="L301" s="4"/>
      <c r="M301" s="4"/>
      <c r="N301" s="4"/>
      <c r="O301" s="4"/>
      <c r="P301" s="4"/>
      <c r="Q301" s="4"/>
      <c r="Y301" s="14"/>
      <c r="Z301" s="14"/>
      <c r="AA301" s="14"/>
      <c r="AB301" s="4"/>
      <c r="AC301" s="4"/>
      <c r="AD301" s="4"/>
      <c r="AE301" s="4"/>
      <c r="AF301" s="4"/>
      <c r="AG301" s="4"/>
      <c r="BC301" s="14"/>
      <c r="BD301" s="14"/>
      <c r="BE301" s="14"/>
      <c r="BF301" s="4"/>
      <c r="BG301" s="4"/>
      <c r="BH301" s="4"/>
      <c r="BI301" s="4"/>
      <c r="BJ301" s="4"/>
      <c r="BK301" s="14"/>
      <c r="BL301" s="4"/>
      <c r="BM301" s="4"/>
      <c r="BN301" s="4"/>
      <c r="BO301" s="4"/>
      <c r="BP301" s="4"/>
    </row>
    <row r="302" spans="9:68" s="9" customFormat="1" x14ac:dyDescent="0.25">
      <c r="I302" s="14"/>
      <c r="J302" s="14"/>
      <c r="K302" s="14"/>
      <c r="L302" s="4"/>
      <c r="M302" s="4"/>
      <c r="N302" s="4"/>
      <c r="O302" s="4"/>
      <c r="P302" s="4"/>
      <c r="Q302" s="4"/>
      <c r="Y302" s="14"/>
      <c r="Z302" s="14"/>
      <c r="AA302" s="14"/>
      <c r="AB302" s="4"/>
      <c r="AC302" s="4"/>
      <c r="AD302" s="4"/>
      <c r="AE302" s="4"/>
      <c r="AF302" s="4"/>
      <c r="AG302" s="4"/>
      <c r="BC302" s="14"/>
      <c r="BD302" s="14"/>
      <c r="BE302" s="14"/>
      <c r="BF302" s="4"/>
      <c r="BG302" s="4"/>
      <c r="BH302" s="4"/>
      <c r="BI302" s="4"/>
      <c r="BJ302" s="4"/>
      <c r="BK302" s="14"/>
      <c r="BL302" s="4"/>
      <c r="BM302" s="4"/>
      <c r="BN302" s="4"/>
      <c r="BO302" s="4"/>
      <c r="BP302" s="4"/>
    </row>
    <row r="303" spans="9:68" s="9" customFormat="1" x14ac:dyDescent="0.25">
      <c r="I303" s="14"/>
      <c r="J303" s="14"/>
      <c r="K303" s="14"/>
      <c r="L303" s="4"/>
      <c r="M303" s="4"/>
      <c r="N303" s="4"/>
      <c r="O303" s="4"/>
      <c r="P303" s="4"/>
      <c r="Q303" s="4"/>
      <c r="Y303" s="14"/>
      <c r="Z303" s="14"/>
      <c r="AA303" s="14"/>
      <c r="AB303" s="4"/>
      <c r="AC303" s="4"/>
      <c r="AD303" s="4"/>
      <c r="AE303" s="4"/>
      <c r="AF303" s="4"/>
      <c r="AG303" s="4"/>
      <c r="BC303" s="14"/>
      <c r="BD303" s="14"/>
      <c r="BE303" s="14"/>
      <c r="BF303" s="4"/>
      <c r="BG303" s="4"/>
      <c r="BH303" s="4"/>
      <c r="BI303" s="4"/>
      <c r="BJ303" s="4"/>
      <c r="BK303" s="14"/>
      <c r="BL303" s="4"/>
      <c r="BM303" s="4"/>
      <c r="BN303" s="4"/>
      <c r="BO303" s="4"/>
      <c r="BP303" s="4"/>
    </row>
    <row r="304" spans="9:68" s="9" customFormat="1" x14ac:dyDescent="0.25">
      <c r="I304" s="14"/>
      <c r="J304" s="14"/>
      <c r="K304" s="14"/>
      <c r="L304" s="4"/>
      <c r="M304" s="4"/>
      <c r="N304" s="4"/>
      <c r="O304" s="4"/>
      <c r="P304" s="4"/>
      <c r="Q304" s="4"/>
      <c r="Y304" s="14"/>
      <c r="Z304" s="14"/>
      <c r="AA304" s="14"/>
      <c r="AB304" s="4"/>
      <c r="AC304" s="4"/>
      <c r="AD304" s="4"/>
      <c r="AE304" s="4"/>
      <c r="AF304" s="4"/>
      <c r="AG304" s="4"/>
      <c r="BC304" s="14"/>
      <c r="BD304" s="14"/>
      <c r="BE304" s="14"/>
      <c r="BF304" s="4"/>
      <c r="BG304" s="4"/>
      <c r="BH304" s="4"/>
      <c r="BI304" s="4"/>
      <c r="BJ304" s="4"/>
      <c r="BK304" s="14"/>
      <c r="BL304" s="4"/>
      <c r="BM304" s="4"/>
      <c r="BN304" s="4"/>
      <c r="BO304" s="4"/>
      <c r="BP304" s="4"/>
    </row>
    <row r="305" spans="9:68" s="9" customFormat="1" x14ac:dyDescent="0.25">
      <c r="I305" s="14"/>
      <c r="J305" s="14"/>
      <c r="K305" s="14"/>
      <c r="L305" s="4"/>
      <c r="M305" s="4"/>
      <c r="N305" s="4"/>
      <c r="O305" s="4"/>
      <c r="P305" s="4"/>
      <c r="Q305" s="4"/>
      <c r="Y305" s="14"/>
      <c r="Z305" s="14"/>
      <c r="AA305" s="14"/>
      <c r="AB305" s="4"/>
      <c r="AC305" s="4"/>
      <c r="AD305" s="4"/>
      <c r="AE305" s="4"/>
      <c r="AF305" s="4"/>
      <c r="AG305" s="4"/>
      <c r="BC305" s="14"/>
      <c r="BD305" s="14"/>
      <c r="BE305" s="14"/>
      <c r="BF305" s="4"/>
      <c r="BG305" s="4"/>
      <c r="BH305" s="4"/>
      <c r="BI305" s="4"/>
      <c r="BJ305" s="4"/>
      <c r="BK305" s="14"/>
      <c r="BL305" s="4"/>
      <c r="BM305" s="4"/>
      <c r="BN305" s="4"/>
      <c r="BO305" s="4"/>
      <c r="BP305" s="4"/>
    </row>
    <row r="306" spans="9:68" s="9" customFormat="1" x14ac:dyDescent="0.25">
      <c r="I306" s="14"/>
      <c r="J306" s="14"/>
      <c r="K306" s="14"/>
      <c r="L306" s="4"/>
      <c r="M306" s="4"/>
      <c r="N306" s="4"/>
      <c r="O306" s="4"/>
      <c r="P306" s="4"/>
      <c r="Q306" s="4"/>
      <c r="Y306" s="14"/>
      <c r="Z306" s="14"/>
      <c r="AA306" s="14"/>
      <c r="AB306" s="4"/>
      <c r="AC306" s="4"/>
      <c r="AD306" s="4"/>
      <c r="AE306" s="4"/>
      <c r="AF306" s="4"/>
      <c r="AG306" s="4"/>
      <c r="BC306" s="14"/>
      <c r="BD306" s="14"/>
      <c r="BE306" s="14"/>
      <c r="BF306" s="4"/>
      <c r="BG306" s="4"/>
      <c r="BH306" s="4"/>
      <c r="BI306" s="4"/>
      <c r="BJ306" s="4"/>
      <c r="BK306" s="14"/>
      <c r="BL306" s="4"/>
      <c r="BM306" s="4"/>
      <c r="BN306" s="4"/>
      <c r="BO306" s="4"/>
      <c r="BP306" s="4"/>
    </row>
    <row r="307" spans="9:68" s="9" customFormat="1" x14ac:dyDescent="0.25">
      <c r="I307" s="14"/>
      <c r="J307" s="14"/>
      <c r="K307" s="14"/>
      <c r="L307" s="4"/>
      <c r="M307" s="4"/>
      <c r="N307" s="4"/>
      <c r="O307" s="4"/>
      <c r="P307" s="4"/>
      <c r="Q307" s="4"/>
      <c r="Y307" s="14"/>
      <c r="Z307" s="14"/>
      <c r="AA307" s="14"/>
      <c r="AB307" s="4"/>
      <c r="AC307" s="4"/>
      <c r="AD307" s="4"/>
      <c r="AE307" s="4"/>
      <c r="AF307" s="4"/>
      <c r="AG307" s="4"/>
      <c r="BC307" s="14"/>
      <c r="BD307" s="14"/>
      <c r="BE307" s="14"/>
      <c r="BF307" s="4"/>
      <c r="BG307" s="4"/>
      <c r="BH307" s="4"/>
      <c r="BI307" s="4"/>
      <c r="BJ307" s="4"/>
      <c r="BK307" s="14"/>
      <c r="BL307" s="4"/>
      <c r="BM307" s="4"/>
      <c r="BN307" s="4"/>
      <c r="BO307" s="4"/>
      <c r="BP307" s="4"/>
    </row>
    <row r="308" spans="9:68" s="9" customFormat="1" x14ac:dyDescent="0.25">
      <c r="I308" s="14"/>
      <c r="J308" s="14"/>
      <c r="K308" s="14"/>
      <c r="L308" s="4"/>
      <c r="M308" s="4"/>
      <c r="N308" s="4"/>
      <c r="O308" s="4"/>
      <c r="P308" s="4"/>
      <c r="Q308" s="4"/>
      <c r="Y308" s="14"/>
      <c r="Z308" s="14"/>
      <c r="AA308" s="14"/>
      <c r="AB308" s="4"/>
      <c r="AC308" s="4"/>
      <c r="AD308" s="4"/>
      <c r="AE308" s="4"/>
      <c r="AF308" s="4"/>
      <c r="AG308" s="4"/>
      <c r="BC308" s="14"/>
      <c r="BD308" s="14"/>
      <c r="BE308" s="14"/>
      <c r="BF308" s="4"/>
      <c r="BG308" s="4"/>
      <c r="BH308" s="4"/>
      <c r="BI308" s="4"/>
      <c r="BJ308" s="4"/>
      <c r="BK308" s="14"/>
      <c r="BL308" s="4"/>
      <c r="BM308" s="4"/>
      <c r="BN308" s="4"/>
      <c r="BO308" s="4"/>
      <c r="BP308" s="4"/>
    </row>
    <row r="309" spans="9:68" s="9" customFormat="1" x14ac:dyDescent="0.25">
      <c r="I309" s="14"/>
      <c r="J309" s="14"/>
      <c r="K309" s="14"/>
      <c r="L309" s="4"/>
      <c r="M309" s="4"/>
      <c r="N309" s="4"/>
      <c r="O309" s="4"/>
      <c r="P309" s="4"/>
      <c r="Q309" s="4"/>
      <c r="Y309" s="14"/>
      <c r="Z309" s="14"/>
      <c r="AA309" s="14"/>
      <c r="AB309" s="4"/>
      <c r="AC309" s="4"/>
      <c r="AD309" s="4"/>
      <c r="AE309" s="4"/>
      <c r="AF309" s="4"/>
      <c r="AG309" s="4"/>
      <c r="BC309" s="14"/>
      <c r="BD309" s="14"/>
      <c r="BE309" s="14"/>
      <c r="BF309" s="4"/>
      <c r="BG309" s="4"/>
      <c r="BH309" s="4"/>
      <c r="BI309" s="4"/>
      <c r="BJ309" s="4"/>
      <c r="BK309" s="14"/>
      <c r="BL309" s="4"/>
      <c r="BM309" s="4"/>
      <c r="BN309" s="4"/>
      <c r="BO309" s="4"/>
      <c r="BP309" s="4"/>
    </row>
    <row r="310" spans="9:68" s="9" customFormat="1" x14ac:dyDescent="0.25">
      <c r="I310" s="14"/>
      <c r="J310" s="14"/>
      <c r="K310" s="14"/>
      <c r="L310" s="4"/>
      <c r="M310" s="4"/>
      <c r="N310" s="4"/>
      <c r="O310" s="4"/>
      <c r="P310" s="4"/>
      <c r="Q310" s="4"/>
      <c r="Y310" s="14"/>
      <c r="Z310" s="14"/>
      <c r="AA310" s="14"/>
      <c r="AB310" s="4"/>
      <c r="AC310" s="4"/>
      <c r="AD310" s="4"/>
      <c r="AE310" s="4"/>
      <c r="AF310" s="4"/>
      <c r="AG310" s="4"/>
      <c r="BC310" s="14"/>
      <c r="BD310" s="14"/>
      <c r="BE310" s="14"/>
      <c r="BF310" s="4"/>
      <c r="BG310" s="4"/>
      <c r="BH310" s="4"/>
      <c r="BI310" s="4"/>
      <c r="BJ310" s="4"/>
      <c r="BK310" s="14"/>
      <c r="BL310" s="4"/>
      <c r="BM310" s="4"/>
      <c r="BN310" s="4"/>
      <c r="BO310" s="4"/>
      <c r="BP310" s="4"/>
    </row>
    <row r="311" spans="9:68" s="9" customFormat="1" x14ac:dyDescent="0.25">
      <c r="I311" s="14"/>
      <c r="J311" s="14"/>
      <c r="K311" s="14"/>
      <c r="L311" s="4"/>
      <c r="M311" s="4"/>
      <c r="N311" s="4"/>
      <c r="O311" s="4"/>
      <c r="P311" s="4"/>
      <c r="Q311" s="4"/>
      <c r="Y311" s="14"/>
      <c r="Z311" s="14"/>
      <c r="AA311" s="14"/>
      <c r="AB311" s="4"/>
      <c r="AC311" s="4"/>
      <c r="AD311" s="4"/>
      <c r="AE311" s="4"/>
      <c r="AF311" s="4"/>
      <c r="AG311" s="4"/>
      <c r="BC311" s="14"/>
      <c r="BD311" s="14"/>
      <c r="BE311" s="14"/>
      <c r="BF311" s="4"/>
      <c r="BG311" s="4"/>
      <c r="BH311" s="4"/>
      <c r="BI311" s="4"/>
      <c r="BJ311" s="4"/>
      <c r="BK311" s="14"/>
      <c r="BL311" s="4"/>
      <c r="BM311" s="4"/>
      <c r="BN311" s="4"/>
      <c r="BO311" s="4"/>
      <c r="BP311" s="4"/>
    </row>
    <row r="312" spans="9:68" s="9" customFormat="1" x14ac:dyDescent="0.25">
      <c r="I312" s="14"/>
      <c r="J312" s="14"/>
      <c r="K312" s="14"/>
      <c r="L312" s="4"/>
      <c r="M312" s="4"/>
      <c r="N312" s="4"/>
      <c r="O312" s="4"/>
      <c r="P312" s="4"/>
      <c r="Q312" s="4"/>
      <c r="Y312" s="14"/>
      <c r="Z312" s="14"/>
      <c r="AA312" s="14"/>
      <c r="AB312" s="4"/>
      <c r="AC312" s="4"/>
      <c r="AD312" s="4"/>
      <c r="AE312" s="4"/>
      <c r="AF312" s="4"/>
      <c r="AG312" s="4"/>
      <c r="BC312" s="14"/>
      <c r="BD312" s="14"/>
      <c r="BE312" s="14"/>
      <c r="BF312" s="4"/>
      <c r="BG312" s="4"/>
      <c r="BH312" s="4"/>
      <c r="BI312" s="4"/>
      <c r="BJ312" s="4"/>
      <c r="BK312" s="14"/>
      <c r="BL312" s="4"/>
      <c r="BM312" s="4"/>
      <c r="BN312" s="4"/>
      <c r="BO312" s="4"/>
      <c r="BP312" s="4"/>
    </row>
    <row r="313" spans="9:68" s="9" customFormat="1" x14ac:dyDescent="0.25">
      <c r="I313" s="14"/>
      <c r="J313" s="14"/>
      <c r="K313" s="14"/>
      <c r="L313" s="4"/>
      <c r="M313" s="4"/>
      <c r="N313" s="4"/>
      <c r="O313" s="4"/>
      <c r="P313" s="4"/>
      <c r="Q313" s="4"/>
      <c r="Y313" s="14"/>
      <c r="Z313" s="14"/>
      <c r="AA313" s="14"/>
      <c r="AB313" s="4"/>
      <c r="AC313" s="4"/>
      <c r="AD313" s="4"/>
      <c r="AE313" s="4"/>
      <c r="AF313" s="4"/>
      <c r="AG313" s="4"/>
      <c r="BC313" s="14"/>
      <c r="BD313" s="14"/>
      <c r="BE313" s="14"/>
      <c r="BF313" s="4"/>
      <c r="BG313" s="4"/>
      <c r="BH313" s="4"/>
      <c r="BI313" s="4"/>
      <c r="BJ313" s="4"/>
      <c r="BK313" s="14"/>
      <c r="BL313" s="4"/>
      <c r="BM313" s="4"/>
      <c r="BN313" s="4"/>
      <c r="BO313" s="4"/>
      <c r="BP313" s="4"/>
    </row>
    <row r="314" spans="9:68" s="9" customFormat="1" x14ac:dyDescent="0.25">
      <c r="I314" s="14"/>
      <c r="J314" s="14"/>
      <c r="K314" s="14"/>
      <c r="L314" s="4"/>
      <c r="M314" s="4"/>
      <c r="N314" s="4"/>
      <c r="O314" s="4"/>
      <c r="P314" s="4"/>
      <c r="Q314" s="4"/>
      <c r="Y314" s="14"/>
      <c r="Z314" s="14"/>
      <c r="AA314" s="14"/>
      <c r="AB314" s="4"/>
      <c r="AC314" s="4"/>
      <c r="AD314" s="4"/>
      <c r="AE314" s="4"/>
      <c r="AF314" s="4"/>
      <c r="AG314" s="4"/>
      <c r="BC314" s="14"/>
      <c r="BD314" s="14"/>
      <c r="BE314" s="14"/>
      <c r="BF314" s="4"/>
      <c r="BG314" s="4"/>
      <c r="BH314" s="4"/>
      <c r="BI314" s="4"/>
      <c r="BJ314" s="4"/>
      <c r="BK314" s="14"/>
      <c r="BL314" s="4"/>
      <c r="BM314" s="4"/>
      <c r="BN314" s="4"/>
      <c r="BO314" s="4"/>
      <c r="BP314" s="4"/>
    </row>
    <row r="315" spans="9:68" s="9" customFormat="1" x14ac:dyDescent="0.25">
      <c r="I315" s="14"/>
      <c r="J315" s="14"/>
      <c r="K315" s="14"/>
      <c r="L315" s="4"/>
      <c r="M315" s="4"/>
      <c r="N315" s="4"/>
      <c r="O315" s="4"/>
      <c r="P315" s="4"/>
      <c r="Q315" s="4"/>
      <c r="Y315" s="14"/>
      <c r="Z315" s="14"/>
      <c r="AA315" s="14"/>
      <c r="AB315" s="4"/>
      <c r="AC315" s="4"/>
      <c r="AD315" s="4"/>
      <c r="AE315" s="4"/>
      <c r="AF315" s="4"/>
      <c r="AG315" s="4"/>
      <c r="BC315" s="14"/>
      <c r="BD315" s="14"/>
      <c r="BE315" s="14"/>
      <c r="BF315" s="4"/>
      <c r="BG315" s="4"/>
      <c r="BH315" s="4"/>
      <c r="BI315" s="4"/>
      <c r="BJ315" s="4"/>
      <c r="BK315" s="14"/>
      <c r="BL315" s="4"/>
      <c r="BM315" s="4"/>
      <c r="BN315" s="4"/>
      <c r="BO315" s="4"/>
      <c r="BP315" s="4"/>
    </row>
    <row r="316" spans="9:68" s="9" customFormat="1" x14ac:dyDescent="0.25">
      <c r="I316" s="14"/>
      <c r="J316" s="14"/>
      <c r="K316" s="14"/>
      <c r="L316" s="4"/>
      <c r="M316" s="4"/>
      <c r="N316" s="4"/>
      <c r="O316" s="4"/>
      <c r="P316" s="4"/>
      <c r="Q316" s="4"/>
      <c r="Y316" s="14"/>
      <c r="Z316" s="14"/>
      <c r="AA316" s="14"/>
      <c r="AB316" s="4"/>
      <c r="AC316" s="4"/>
      <c r="AD316" s="4"/>
      <c r="AE316" s="4"/>
      <c r="AF316" s="4"/>
      <c r="AG316" s="4"/>
      <c r="BC316" s="14"/>
      <c r="BD316" s="14"/>
      <c r="BE316" s="14"/>
      <c r="BF316" s="4"/>
      <c r="BG316" s="4"/>
      <c r="BH316" s="4"/>
      <c r="BI316" s="4"/>
      <c r="BJ316" s="4"/>
      <c r="BK316" s="14"/>
      <c r="BL316" s="4"/>
      <c r="BM316" s="4"/>
      <c r="BN316" s="4"/>
      <c r="BO316" s="4"/>
      <c r="BP316" s="4"/>
    </row>
    <row r="317" spans="9:68" s="9" customFormat="1" x14ac:dyDescent="0.25">
      <c r="I317" s="14"/>
      <c r="J317" s="14"/>
      <c r="K317" s="14"/>
      <c r="L317" s="4"/>
      <c r="M317" s="4"/>
      <c r="N317" s="4"/>
      <c r="O317" s="4"/>
      <c r="P317" s="4"/>
      <c r="Q317" s="4"/>
      <c r="Y317" s="14"/>
      <c r="Z317" s="14"/>
      <c r="AA317" s="14"/>
      <c r="AB317" s="4"/>
      <c r="AC317" s="4"/>
      <c r="AD317" s="4"/>
      <c r="AE317" s="4"/>
      <c r="AF317" s="4"/>
      <c r="AG317" s="4"/>
      <c r="BC317" s="14"/>
      <c r="BD317" s="14"/>
      <c r="BE317" s="14"/>
      <c r="BF317" s="4"/>
      <c r="BG317" s="4"/>
      <c r="BH317" s="4"/>
      <c r="BI317" s="4"/>
      <c r="BJ317" s="4"/>
      <c r="BK317" s="14"/>
      <c r="BL317" s="4"/>
      <c r="BM317" s="4"/>
      <c r="BN317" s="4"/>
      <c r="BO317" s="4"/>
      <c r="BP317" s="4"/>
    </row>
    <row r="318" spans="9:68" s="9" customFormat="1" x14ac:dyDescent="0.25">
      <c r="I318" s="14"/>
      <c r="J318" s="14"/>
      <c r="K318" s="14"/>
      <c r="L318" s="4"/>
      <c r="M318" s="4"/>
      <c r="N318" s="4"/>
      <c r="O318" s="4"/>
      <c r="P318" s="4"/>
      <c r="Q318" s="4"/>
      <c r="Y318" s="14"/>
      <c r="Z318" s="14"/>
      <c r="AA318" s="14"/>
      <c r="AB318" s="4"/>
      <c r="AC318" s="4"/>
      <c r="AD318" s="4"/>
      <c r="AE318" s="4"/>
      <c r="AF318" s="4"/>
      <c r="AG318" s="4"/>
      <c r="BC318" s="14"/>
      <c r="BD318" s="14"/>
      <c r="BE318" s="14"/>
      <c r="BF318" s="4"/>
      <c r="BG318" s="4"/>
      <c r="BH318" s="4"/>
      <c r="BI318" s="4"/>
      <c r="BJ318" s="4"/>
      <c r="BK318" s="14"/>
      <c r="BL318" s="4"/>
      <c r="BM318" s="4"/>
      <c r="BN318" s="4"/>
      <c r="BO318" s="4"/>
      <c r="BP318" s="4"/>
    </row>
    <row r="319" spans="9:68" s="9" customFormat="1" x14ac:dyDescent="0.25">
      <c r="I319" s="14"/>
      <c r="J319" s="14"/>
      <c r="K319" s="14"/>
      <c r="L319" s="4"/>
      <c r="M319" s="4"/>
      <c r="N319" s="4"/>
      <c r="O319" s="4"/>
      <c r="P319" s="4"/>
      <c r="Q319" s="4"/>
      <c r="Y319" s="14"/>
      <c r="Z319" s="14"/>
      <c r="AA319" s="14"/>
      <c r="AB319" s="4"/>
      <c r="AC319" s="4"/>
      <c r="AD319" s="4"/>
      <c r="AE319" s="4"/>
      <c r="AF319" s="4"/>
      <c r="AG319" s="4"/>
      <c r="BC319" s="14"/>
      <c r="BD319" s="14"/>
      <c r="BE319" s="14"/>
      <c r="BF319" s="4"/>
      <c r="BG319" s="4"/>
      <c r="BH319" s="4"/>
      <c r="BI319" s="4"/>
      <c r="BJ319" s="4"/>
      <c r="BK319" s="14"/>
      <c r="BL319" s="4"/>
      <c r="BM319" s="4"/>
      <c r="BN319" s="4"/>
      <c r="BO319" s="4"/>
      <c r="BP319" s="4"/>
    </row>
    <row r="320" spans="9:68" s="9" customFormat="1" x14ac:dyDescent="0.25">
      <c r="I320" s="14"/>
      <c r="J320" s="14"/>
      <c r="K320" s="14"/>
      <c r="L320" s="4"/>
      <c r="M320" s="4"/>
      <c r="N320" s="4"/>
      <c r="O320" s="4"/>
      <c r="P320" s="4"/>
      <c r="Q320" s="4"/>
      <c r="Y320" s="14"/>
      <c r="Z320" s="14"/>
      <c r="AA320" s="14"/>
      <c r="AB320" s="4"/>
      <c r="AC320" s="4"/>
      <c r="AD320" s="4"/>
      <c r="AE320" s="4"/>
      <c r="AF320" s="4"/>
      <c r="AG320" s="4"/>
      <c r="BC320" s="14"/>
      <c r="BD320" s="14"/>
      <c r="BE320" s="14"/>
      <c r="BF320" s="4"/>
      <c r="BG320" s="4"/>
      <c r="BH320" s="4"/>
      <c r="BI320" s="4"/>
      <c r="BJ320" s="4"/>
      <c r="BK320" s="14"/>
      <c r="BL320" s="4"/>
      <c r="BM320" s="4"/>
      <c r="BN320" s="4"/>
      <c r="BO320" s="4"/>
      <c r="BP320" s="4"/>
    </row>
    <row r="321" spans="9:68" s="9" customFormat="1" x14ac:dyDescent="0.25">
      <c r="I321" s="14"/>
      <c r="J321" s="14"/>
      <c r="K321" s="14"/>
      <c r="L321" s="4"/>
      <c r="M321" s="4"/>
      <c r="N321" s="4"/>
      <c r="O321" s="4"/>
      <c r="P321" s="4"/>
      <c r="Q321" s="4"/>
      <c r="Y321" s="14"/>
      <c r="Z321" s="14"/>
      <c r="AA321" s="14"/>
      <c r="AB321" s="4"/>
      <c r="AC321" s="4"/>
      <c r="AD321" s="4"/>
      <c r="AE321" s="4"/>
      <c r="AF321" s="4"/>
      <c r="AG321" s="4"/>
      <c r="BC321" s="14"/>
      <c r="BD321" s="14"/>
      <c r="BE321" s="14"/>
      <c r="BF321" s="4"/>
      <c r="BG321" s="4"/>
      <c r="BH321" s="4"/>
      <c r="BI321" s="4"/>
      <c r="BJ321" s="4"/>
      <c r="BK321" s="14"/>
      <c r="BL321" s="4"/>
      <c r="BM321" s="4"/>
      <c r="BN321" s="4"/>
      <c r="BO321" s="4"/>
      <c r="BP321" s="4"/>
    </row>
    <row r="322" spans="9:68" s="9" customFormat="1" x14ac:dyDescent="0.25">
      <c r="I322" s="14"/>
      <c r="J322" s="14"/>
      <c r="K322" s="14"/>
      <c r="L322" s="4"/>
      <c r="M322" s="4"/>
      <c r="N322" s="4"/>
      <c r="O322" s="4"/>
      <c r="P322" s="4"/>
      <c r="Q322" s="4"/>
      <c r="Y322" s="14"/>
      <c r="Z322" s="14"/>
      <c r="AA322" s="14"/>
      <c r="AB322" s="4"/>
      <c r="AC322" s="4"/>
      <c r="AD322" s="4"/>
      <c r="AE322" s="4"/>
      <c r="AF322" s="4"/>
      <c r="AG322" s="4"/>
      <c r="BC322" s="14"/>
      <c r="BD322" s="14"/>
      <c r="BE322" s="14"/>
      <c r="BF322" s="4"/>
      <c r="BG322" s="4"/>
      <c r="BH322" s="4"/>
      <c r="BI322" s="4"/>
      <c r="BJ322" s="4"/>
      <c r="BK322" s="14"/>
      <c r="BL322" s="4"/>
      <c r="BM322" s="4"/>
      <c r="BN322" s="4"/>
      <c r="BO322" s="4"/>
      <c r="BP322" s="4"/>
    </row>
    <row r="323" spans="9:68" s="9" customFormat="1" x14ac:dyDescent="0.25">
      <c r="I323" s="14"/>
      <c r="J323" s="14"/>
      <c r="K323" s="14"/>
      <c r="L323" s="4"/>
      <c r="M323" s="4"/>
      <c r="N323" s="4"/>
      <c r="O323" s="4"/>
      <c r="P323" s="4"/>
      <c r="Q323" s="4"/>
      <c r="Y323" s="14"/>
      <c r="Z323" s="14"/>
      <c r="AA323" s="14"/>
      <c r="AB323" s="4"/>
      <c r="AC323" s="4"/>
      <c r="AD323" s="4"/>
      <c r="AE323" s="4"/>
      <c r="AF323" s="4"/>
      <c r="AG323" s="4"/>
      <c r="BC323" s="14"/>
      <c r="BD323" s="14"/>
      <c r="BE323" s="14"/>
      <c r="BF323" s="4"/>
      <c r="BG323" s="4"/>
      <c r="BH323" s="4"/>
      <c r="BI323" s="4"/>
      <c r="BJ323" s="4"/>
      <c r="BK323" s="14"/>
      <c r="BL323" s="4"/>
      <c r="BM323" s="4"/>
      <c r="BN323" s="4"/>
      <c r="BO323" s="4"/>
      <c r="BP323" s="4"/>
    </row>
    <row r="324" spans="9:68" s="9" customFormat="1" x14ac:dyDescent="0.25">
      <c r="I324" s="14"/>
      <c r="J324" s="14"/>
      <c r="K324" s="14"/>
      <c r="L324" s="4"/>
      <c r="M324" s="4"/>
      <c r="N324" s="4"/>
      <c r="O324" s="4"/>
      <c r="P324" s="4"/>
      <c r="Q324" s="4"/>
      <c r="Y324" s="14"/>
      <c r="Z324" s="14"/>
      <c r="AA324" s="14"/>
      <c r="AB324" s="4"/>
      <c r="AC324" s="4"/>
      <c r="AD324" s="4"/>
      <c r="AE324" s="4"/>
      <c r="AF324" s="4"/>
      <c r="AG324" s="4"/>
      <c r="BC324" s="14"/>
      <c r="BD324" s="14"/>
      <c r="BE324" s="14"/>
      <c r="BF324" s="4"/>
      <c r="BG324" s="4"/>
      <c r="BH324" s="4"/>
      <c r="BI324" s="4"/>
      <c r="BJ324" s="4"/>
      <c r="BK324" s="14"/>
      <c r="BL324" s="4"/>
      <c r="BM324" s="4"/>
      <c r="BN324" s="4"/>
      <c r="BO324" s="4"/>
      <c r="BP324" s="4"/>
    </row>
    <row r="325" spans="9:68" s="9" customFormat="1" x14ac:dyDescent="0.25">
      <c r="I325" s="14"/>
      <c r="J325" s="14"/>
      <c r="K325" s="14"/>
      <c r="L325" s="4"/>
      <c r="M325" s="4"/>
      <c r="N325" s="4"/>
      <c r="O325" s="4"/>
      <c r="P325" s="4"/>
      <c r="Q325" s="4"/>
      <c r="Y325" s="14"/>
      <c r="Z325" s="14"/>
      <c r="AA325" s="14"/>
      <c r="AB325" s="4"/>
      <c r="AC325" s="4"/>
      <c r="AD325" s="4"/>
      <c r="AE325" s="4"/>
      <c r="AF325" s="4"/>
      <c r="AG325" s="4"/>
      <c r="BC325" s="14"/>
      <c r="BD325" s="14"/>
      <c r="BE325" s="14"/>
      <c r="BF325" s="4"/>
      <c r="BG325" s="4"/>
      <c r="BH325" s="4"/>
      <c r="BI325" s="4"/>
      <c r="BJ325" s="4"/>
      <c r="BK325" s="14"/>
      <c r="BL325" s="4"/>
      <c r="BM325" s="4"/>
      <c r="BN325" s="4"/>
      <c r="BO325" s="4"/>
      <c r="BP325" s="4"/>
    </row>
    <row r="326" spans="9:68" s="9" customFormat="1" x14ac:dyDescent="0.25">
      <c r="I326" s="14"/>
      <c r="J326" s="14"/>
      <c r="K326" s="14"/>
      <c r="L326" s="4"/>
      <c r="M326" s="4"/>
      <c r="N326" s="4"/>
      <c r="O326" s="4"/>
      <c r="P326" s="4"/>
      <c r="Q326" s="4"/>
      <c r="Y326" s="14"/>
      <c r="Z326" s="14"/>
      <c r="AA326" s="14"/>
      <c r="AB326" s="4"/>
      <c r="AC326" s="4"/>
      <c r="AD326" s="4"/>
      <c r="AE326" s="4"/>
      <c r="AF326" s="4"/>
      <c r="AG326" s="4"/>
      <c r="BC326" s="14"/>
      <c r="BD326" s="14"/>
      <c r="BE326" s="14"/>
      <c r="BF326" s="4"/>
      <c r="BG326" s="4"/>
      <c r="BH326" s="4"/>
      <c r="BI326" s="4"/>
      <c r="BJ326" s="4"/>
      <c r="BK326" s="14"/>
      <c r="BL326" s="4"/>
      <c r="BM326" s="4"/>
      <c r="BN326" s="4"/>
      <c r="BO326" s="4"/>
      <c r="BP326" s="4"/>
    </row>
    <row r="327" spans="9:68" s="9" customFormat="1" x14ac:dyDescent="0.25">
      <c r="I327" s="14"/>
      <c r="J327" s="14"/>
      <c r="K327" s="14"/>
      <c r="L327" s="4"/>
      <c r="M327" s="4"/>
      <c r="N327" s="4"/>
      <c r="O327" s="4"/>
      <c r="P327" s="4"/>
      <c r="Q327" s="4"/>
      <c r="Y327" s="14"/>
      <c r="Z327" s="14"/>
      <c r="AA327" s="14"/>
      <c r="AB327" s="4"/>
      <c r="AC327" s="4"/>
      <c r="AD327" s="4"/>
      <c r="AE327" s="4"/>
      <c r="AF327" s="4"/>
      <c r="AG327" s="4"/>
      <c r="BC327" s="14"/>
      <c r="BD327" s="14"/>
      <c r="BE327" s="14"/>
      <c r="BF327" s="4"/>
      <c r="BG327" s="4"/>
      <c r="BH327" s="4"/>
      <c r="BI327" s="4"/>
      <c r="BJ327" s="4"/>
      <c r="BK327" s="14"/>
      <c r="BL327" s="4"/>
      <c r="BM327" s="4"/>
      <c r="BN327" s="4"/>
      <c r="BO327" s="4"/>
      <c r="BP327" s="4"/>
    </row>
    <row r="328" spans="9:68" s="9" customFormat="1" x14ac:dyDescent="0.25">
      <c r="I328" s="14"/>
      <c r="J328" s="14"/>
      <c r="K328" s="14"/>
      <c r="L328" s="4"/>
      <c r="M328" s="4"/>
      <c r="N328" s="4"/>
      <c r="O328" s="4"/>
      <c r="P328" s="4"/>
      <c r="Q328" s="4"/>
      <c r="Y328" s="14"/>
      <c r="Z328" s="14"/>
      <c r="AA328" s="14"/>
      <c r="AB328" s="4"/>
      <c r="AC328" s="4"/>
      <c r="AD328" s="4"/>
      <c r="AE328" s="4"/>
      <c r="AF328" s="4"/>
      <c r="AG328" s="4"/>
      <c r="BC328" s="14"/>
      <c r="BD328" s="14"/>
      <c r="BE328" s="14"/>
      <c r="BF328" s="4"/>
      <c r="BG328" s="4"/>
      <c r="BH328" s="4"/>
      <c r="BI328" s="4"/>
      <c r="BJ328" s="4"/>
      <c r="BK328" s="14"/>
      <c r="BL328" s="4"/>
      <c r="BM328" s="4"/>
      <c r="BN328" s="4"/>
      <c r="BO328" s="4"/>
      <c r="BP328" s="4"/>
    </row>
    <row r="329" spans="9:68" s="9" customFormat="1" x14ac:dyDescent="0.25">
      <c r="I329" s="14"/>
      <c r="J329" s="14"/>
      <c r="K329" s="14"/>
      <c r="L329" s="4"/>
      <c r="M329" s="4"/>
      <c r="N329" s="4"/>
      <c r="O329" s="4"/>
      <c r="P329" s="4"/>
      <c r="Q329" s="4"/>
      <c r="Y329" s="14"/>
      <c r="Z329" s="14"/>
      <c r="AA329" s="14"/>
      <c r="AB329" s="4"/>
      <c r="AC329" s="4"/>
      <c r="AD329" s="4"/>
      <c r="AE329" s="4"/>
      <c r="AF329" s="4"/>
      <c r="AG329" s="4"/>
      <c r="BC329" s="14"/>
      <c r="BD329" s="14"/>
      <c r="BE329" s="14"/>
      <c r="BF329" s="4"/>
      <c r="BG329" s="4"/>
      <c r="BH329" s="4"/>
      <c r="BI329" s="4"/>
      <c r="BJ329" s="4"/>
      <c r="BK329" s="14"/>
      <c r="BL329" s="4"/>
      <c r="BM329" s="4"/>
      <c r="BN329" s="4"/>
      <c r="BO329" s="4"/>
      <c r="BP329" s="4"/>
    </row>
    <row r="330" spans="9:68" s="9" customFormat="1" x14ac:dyDescent="0.25">
      <c r="I330" s="14"/>
      <c r="J330" s="14"/>
      <c r="K330" s="14"/>
      <c r="L330" s="4"/>
      <c r="M330" s="4"/>
      <c r="N330" s="4"/>
      <c r="O330" s="4"/>
      <c r="P330" s="4"/>
      <c r="Q330" s="4"/>
      <c r="Y330" s="14"/>
      <c r="Z330" s="14"/>
      <c r="AA330" s="14"/>
      <c r="AB330" s="4"/>
      <c r="AC330" s="4"/>
      <c r="AD330" s="4"/>
      <c r="AE330" s="4"/>
      <c r="AF330" s="4"/>
      <c r="AG330" s="4"/>
      <c r="BC330" s="14"/>
      <c r="BD330" s="14"/>
      <c r="BE330" s="14"/>
      <c r="BF330" s="4"/>
      <c r="BG330" s="4"/>
      <c r="BH330" s="4"/>
      <c r="BI330" s="4"/>
      <c r="BJ330" s="4"/>
      <c r="BK330" s="14"/>
      <c r="BL330" s="4"/>
      <c r="BM330" s="4"/>
      <c r="BN330" s="4"/>
      <c r="BO330" s="4"/>
      <c r="BP330" s="4"/>
    </row>
    <row r="331" spans="9:68" s="9" customFormat="1" x14ac:dyDescent="0.25">
      <c r="I331" s="14"/>
      <c r="J331" s="14"/>
      <c r="K331" s="14"/>
      <c r="L331" s="4"/>
      <c r="M331" s="4"/>
      <c r="N331" s="4"/>
      <c r="O331" s="4"/>
      <c r="P331" s="4"/>
      <c r="Q331" s="4"/>
      <c r="Y331" s="14"/>
      <c r="Z331" s="14"/>
      <c r="AA331" s="14"/>
      <c r="AB331" s="4"/>
      <c r="AC331" s="4"/>
      <c r="AD331" s="4"/>
      <c r="AE331" s="4"/>
      <c r="AF331" s="4"/>
      <c r="AG331" s="4"/>
      <c r="BC331" s="14"/>
      <c r="BD331" s="14"/>
      <c r="BE331" s="14"/>
      <c r="BF331" s="4"/>
      <c r="BG331" s="4"/>
      <c r="BH331" s="4"/>
      <c r="BI331" s="4"/>
      <c r="BJ331" s="4"/>
      <c r="BK331" s="14"/>
      <c r="BL331" s="4"/>
      <c r="BM331" s="4"/>
      <c r="BN331" s="4"/>
      <c r="BO331" s="4"/>
      <c r="BP331" s="4"/>
    </row>
    <row r="332" spans="9:68" s="9" customFormat="1" x14ac:dyDescent="0.25">
      <c r="I332" s="14"/>
      <c r="J332" s="14"/>
      <c r="K332" s="14"/>
      <c r="L332" s="4"/>
      <c r="M332" s="4"/>
      <c r="N332" s="4"/>
      <c r="O332" s="4"/>
      <c r="P332" s="4"/>
      <c r="Q332" s="4"/>
      <c r="Y332" s="14"/>
      <c r="Z332" s="14"/>
      <c r="AA332" s="14"/>
      <c r="AB332" s="4"/>
      <c r="AC332" s="4"/>
      <c r="AD332" s="4"/>
      <c r="AE332" s="4"/>
      <c r="AF332" s="4"/>
      <c r="AG332" s="4"/>
      <c r="BC332" s="14"/>
      <c r="BD332" s="14"/>
      <c r="BE332" s="14"/>
      <c r="BF332" s="4"/>
      <c r="BG332" s="4"/>
      <c r="BH332" s="4"/>
      <c r="BI332" s="4"/>
      <c r="BJ332" s="4"/>
      <c r="BK332" s="14"/>
      <c r="BL332" s="4"/>
      <c r="BM332" s="4"/>
      <c r="BN332" s="4"/>
      <c r="BO332" s="4"/>
      <c r="BP332" s="4"/>
    </row>
    <row r="333" spans="9:68" s="9" customFormat="1" x14ac:dyDescent="0.25">
      <c r="I333" s="14"/>
      <c r="J333" s="14"/>
      <c r="K333" s="14"/>
      <c r="L333" s="4"/>
      <c r="M333" s="4"/>
      <c r="N333" s="4"/>
      <c r="O333" s="4"/>
      <c r="P333" s="4"/>
      <c r="Q333" s="4"/>
      <c r="Y333" s="14"/>
      <c r="Z333" s="14"/>
      <c r="AA333" s="14"/>
      <c r="AB333" s="4"/>
      <c r="AC333" s="4"/>
      <c r="AD333" s="4"/>
      <c r="AE333" s="4"/>
      <c r="AF333" s="4"/>
      <c r="AG333" s="4"/>
      <c r="BC333" s="14"/>
      <c r="BD333" s="14"/>
      <c r="BE333" s="14"/>
      <c r="BF333" s="4"/>
      <c r="BG333" s="4"/>
      <c r="BH333" s="4"/>
      <c r="BI333" s="4"/>
      <c r="BJ333" s="4"/>
      <c r="BK333" s="14"/>
      <c r="BL333" s="4"/>
      <c r="BM333" s="4"/>
      <c r="BN333" s="4"/>
      <c r="BO333" s="4"/>
      <c r="BP333" s="4"/>
    </row>
    <row r="334" spans="9:68" s="9" customFormat="1" x14ac:dyDescent="0.25">
      <c r="I334" s="14"/>
      <c r="J334" s="14"/>
      <c r="K334" s="14"/>
      <c r="L334" s="4"/>
      <c r="M334" s="4"/>
      <c r="N334" s="4"/>
      <c r="O334" s="4"/>
      <c r="P334" s="4"/>
      <c r="Q334" s="4"/>
      <c r="Y334" s="14"/>
      <c r="Z334" s="14"/>
      <c r="AA334" s="14"/>
      <c r="AB334" s="4"/>
      <c r="AC334" s="4"/>
      <c r="AD334" s="4"/>
      <c r="AE334" s="4"/>
      <c r="AF334" s="4"/>
      <c r="AG334" s="4"/>
      <c r="BC334" s="14"/>
      <c r="BD334" s="14"/>
      <c r="BE334" s="14"/>
      <c r="BF334" s="4"/>
      <c r="BG334" s="4"/>
      <c r="BH334" s="4"/>
      <c r="BI334" s="4"/>
      <c r="BJ334" s="4"/>
      <c r="BK334" s="14"/>
      <c r="BL334" s="4"/>
      <c r="BM334" s="4"/>
      <c r="BN334" s="4"/>
      <c r="BO334" s="4"/>
      <c r="BP334" s="4"/>
    </row>
    <row r="335" spans="9:68" s="9" customFormat="1" x14ac:dyDescent="0.25">
      <c r="I335" s="14"/>
      <c r="J335" s="14"/>
      <c r="K335" s="14"/>
      <c r="L335" s="4"/>
      <c r="M335" s="4"/>
      <c r="N335" s="4"/>
      <c r="O335" s="4"/>
      <c r="P335" s="4"/>
      <c r="Q335" s="4"/>
      <c r="Y335" s="14"/>
      <c r="Z335" s="14"/>
      <c r="AA335" s="14"/>
      <c r="AB335" s="4"/>
      <c r="AC335" s="4"/>
      <c r="AD335" s="4"/>
      <c r="AE335" s="4"/>
      <c r="AF335" s="4"/>
      <c r="AG335" s="4"/>
      <c r="BC335" s="14"/>
      <c r="BD335" s="14"/>
      <c r="BE335" s="14"/>
      <c r="BF335" s="4"/>
      <c r="BG335" s="4"/>
      <c r="BH335" s="4"/>
      <c r="BI335" s="4"/>
      <c r="BJ335" s="4"/>
      <c r="BK335" s="14"/>
      <c r="BL335" s="4"/>
      <c r="BM335" s="4"/>
      <c r="BN335" s="4"/>
      <c r="BO335" s="4"/>
      <c r="BP335" s="4"/>
    </row>
    <row r="336" spans="9:68" s="9" customFormat="1" x14ac:dyDescent="0.25">
      <c r="I336" s="14"/>
      <c r="J336" s="14"/>
      <c r="K336" s="14"/>
      <c r="L336" s="4"/>
      <c r="M336" s="4"/>
      <c r="N336" s="4"/>
      <c r="O336" s="4"/>
      <c r="P336" s="4"/>
      <c r="Q336" s="4"/>
      <c r="Y336" s="14"/>
      <c r="Z336" s="14"/>
      <c r="AA336" s="14"/>
      <c r="AB336" s="4"/>
      <c r="AC336" s="4"/>
      <c r="AD336" s="4"/>
      <c r="AE336" s="4"/>
      <c r="AF336" s="4"/>
      <c r="AG336" s="4"/>
      <c r="BC336" s="14"/>
      <c r="BD336" s="14"/>
      <c r="BE336" s="14"/>
      <c r="BF336" s="4"/>
      <c r="BG336" s="4"/>
      <c r="BH336" s="4"/>
      <c r="BI336" s="4"/>
      <c r="BJ336" s="4"/>
      <c r="BK336" s="14"/>
      <c r="BL336" s="4"/>
      <c r="BM336" s="4"/>
      <c r="BN336" s="4"/>
      <c r="BO336" s="4"/>
      <c r="BP336" s="4"/>
    </row>
    <row r="337" spans="9:68" s="9" customFormat="1" x14ac:dyDescent="0.25">
      <c r="I337" s="14"/>
      <c r="J337" s="14"/>
      <c r="K337" s="14"/>
      <c r="L337" s="4"/>
      <c r="M337" s="4"/>
      <c r="N337" s="4"/>
      <c r="O337" s="4"/>
      <c r="P337" s="4"/>
      <c r="Q337" s="4"/>
      <c r="Y337" s="14"/>
      <c r="Z337" s="14"/>
      <c r="AA337" s="14"/>
      <c r="AB337" s="4"/>
      <c r="AC337" s="4"/>
      <c r="AD337" s="4"/>
      <c r="AE337" s="4"/>
      <c r="AF337" s="4"/>
      <c r="AG337" s="4"/>
      <c r="BC337" s="14"/>
      <c r="BD337" s="14"/>
      <c r="BE337" s="14"/>
      <c r="BF337" s="4"/>
      <c r="BG337" s="4"/>
      <c r="BH337" s="4"/>
      <c r="BI337" s="4"/>
      <c r="BJ337" s="4"/>
      <c r="BK337" s="14"/>
      <c r="BL337" s="4"/>
      <c r="BM337" s="4"/>
      <c r="BN337" s="4"/>
      <c r="BO337" s="4"/>
      <c r="BP337" s="4"/>
    </row>
    <row r="338" spans="9:68" s="9" customFormat="1" x14ac:dyDescent="0.25">
      <c r="I338" s="14"/>
      <c r="J338" s="14"/>
      <c r="K338" s="14"/>
      <c r="L338" s="4"/>
      <c r="M338" s="4"/>
      <c r="N338" s="4"/>
      <c r="O338" s="4"/>
      <c r="P338" s="4"/>
      <c r="Q338" s="4"/>
      <c r="Y338" s="14"/>
      <c r="Z338" s="14"/>
      <c r="AA338" s="14"/>
      <c r="AB338" s="4"/>
      <c r="AC338" s="4"/>
      <c r="AD338" s="4"/>
      <c r="AE338" s="4"/>
      <c r="AF338" s="4"/>
      <c r="AG338" s="4"/>
      <c r="BC338" s="14"/>
      <c r="BD338" s="14"/>
      <c r="BE338" s="14"/>
      <c r="BF338" s="4"/>
      <c r="BG338" s="4"/>
      <c r="BH338" s="4"/>
      <c r="BI338" s="4"/>
      <c r="BJ338" s="4"/>
      <c r="BK338" s="14"/>
      <c r="BL338" s="4"/>
      <c r="BM338" s="4"/>
      <c r="BN338" s="4"/>
      <c r="BO338" s="4"/>
      <c r="BP338" s="4"/>
    </row>
    <row r="339" spans="9:68" s="9" customFormat="1" x14ac:dyDescent="0.25">
      <c r="I339" s="14"/>
      <c r="J339" s="14"/>
      <c r="K339" s="14"/>
      <c r="L339" s="4"/>
      <c r="M339" s="4"/>
      <c r="N339" s="4"/>
      <c r="O339" s="4"/>
      <c r="P339" s="4"/>
      <c r="Q339" s="4"/>
      <c r="Y339" s="14"/>
      <c r="Z339" s="14"/>
      <c r="AA339" s="14"/>
      <c r="AB339" s="4"/>
      <c r="AC339" s="4"/>
      <c r="AD339" s="4"/>
      <c r="AE339" s="4"/>
      <c r="AF339" s="4"/>
      <c r="AG339" s="4"/>
      <c r="BC339" s="14"/>
      <c r="BD339" s="14"/>
      <c r="BE339" s="14"/>
      <c r="BF339" s="4"/>
      <c r="BG339" s="4"/>
      <c r="BH339" s="4"/>
      <c r="BI339" s="4"/>
      <c r="BJ339" s="4"/>
      <c r="BK339" s="14"/>
      <c r="BL339" s="4"/>
      <c r="BM339" s="4"/>
      <c r="BN339" s="4"/>
      <c r="BO339" s="4"/>
      <c r="BP339" s="4"/>
    </row>
    <row r="340" spans="9:68" s="9" customFormat="1" x14ac:dyDescent="0.25">
      <c r="I340" s="14"/>
      <c r="J340" s="14"/>
      <c r="K340" s="14"/>
      <c r="L340" s="4"/>
      <c r="M340" s="4"/>
      <c r="N340" s="4"/>
      <c r="O340" s="4"/>
      <c r="P340" s="4"/>
      <c r="Q340" s="4"/>
      <c r="Y340" s="14"/>
      <c r="Z340" s="14"/>
      <c r="AA340" s="14"/>
      <c r="AB340" s="4"/>
      <c r="AC340" s="4"/>
      <c r="AD340" s="4"/>
      <c r="AE340" s="4"/>
      <c r="AF340" s="4"/>
      <c r="AG340" s="4"/>
      <c r="BC340" s="14"/>
      <c r="BD340" s="14"/>
      <c r="BE340" s="14"/>
      <c r="BF340" s="4"/>
      <c r="BG340" s="4"/>
      <c r="BH340" s="4"/>
      <c r="BI340" s="4"/>
      <c r="BJ340" s="4"/>
      <c r="BK340" s="14"/>
      <c r="BL340" s="4"/>
      <c r="BM340" s="4"/>
      <c r="BN340" s="4"/>
      <c r="BO340" s="4"/>
      <c r="BP340" s="4"/>
    </row>
    <row r="341" spans="9:68" s="9" customFormat="1" x14ac:dyDescent="0.25">
      <c r="I341" s="14"/>
      <c r="J341" s="14"/>
      <c r="K341" s="14"/>
      <c r="L341" s="4"/>
      <c r="M341" s="4"/>
      <c r="N341" s="4"/>
      <c r="O341" s="4"/>
      <c r="P341" s="4"/>
      <c r="Q341" s="4"/>
      <c r="Y341" s="14"/>
      <c r="Z341" s="14"/>
      <c r="AA341" s="14"/>
      <c r="AB341" s="4"/>
      <c r="AC341" s="4"/>
      <c r="AD341" s="4"/>
      <c r="AE341" s="4"/>
      <c r="AF341" s="4"/>
      <c r="AG341" s="4"/>
      <c r="BC341" s="14"/>
      <c r="BD341" s="14"/>
      <c r="BE341" s="14"/>
      <c r="BF341" s="4"/>
      <c r="BG341" s="4"/>
      <c r="BH341" s="4"/>
      <c r="BI341" s="4"/>
      <c r="BJ341" s="4"/>
      <c r="BK341" s="14"/>
      <c r="BL341" s="4"/>
      <c r="BM341" s="4"/>
      <c r="BN341" s="4"/>
      <c r="BO341" s="4"/>
      <c r="BP341" s="4"/>
    </row>
    <row r="342" spans="9:68" s="9" customFormat="1" x14ac:dyDescent="0.25">
      <c r="I342" s="14"/>
      <c r="J342" s="14"/>
      <c r="K342" s="14"/>
      <c r="L342" s="4"/>
      <c r="M342" s="4"/>
      <c r="N342" s="4"/>
      <c r="O342" s="4"/>
      <c r="P342" s="4"/>
      <c r="Q342" s="4"/>
      <c r="Y342" s="14"/>
      <c r="Z342" s="14"/>
      <c r="AA342" s="14"/>
      <c r="AB342" s="4"/>
      <c r="AC342" s="4"/>
      <c r="AD342" s="4"/>
      <c r="AE342" s="4"/>
      <c r="AF342" s="4"/>
      <c r="AG342" s="4"/>
      <c r="BC342" s="14"/>
      <c r="BD342" s="14"/>
      <c r="BE342" s="14"/>
      <c r="BF342" s="4"/>
      <c r="BG342" s="4"/>
      <c r="BH342" s="4"/>
      <c r="BI342" s="4"/>
      <c r="BJ342" s="4"/>
      <c r="BK342" s="14"/>
      <c r="BL342" s="4"/>
      <c r="BM342" s="4"/>
      <c r="BN342" s="4"/>
      <c r="BO342" s="4"/>
      <c r="BP342" s="4"/>
    </row>
    <row r="343" spans="9:68" s="9" customFormat="1" x14ac:dyDescent="0.25">
      <c r="I343" s="14"/>
      <c r="J343" s="14"/>
      <c r="K343" s="14"/>
      <c r="L343" s="4"/>
      <c r="M343" s="4"/>
      <c r="N343" s="4"/>
      <c r="O343" s="4"/>
      <c r="P343" s="4"/>
      <c r="Q343" s="4"/>
      <c r="Y343" s="14"/>
      <c r="Z343" s="14"/>
      <c r="AA343" s="14"/>
      <c r="AB343" s="4"/>
      <c r="AC343" s="4"/>
      <c r="AD343" s="4"/>
      <c r="AE343" s="4"/>
      <c r="AF343" s="4"/>
      <c r="AG343" s="4"/>
      <c r="BC343" s="14"/>
      <c r="BD343" s="14"/>
      <c r="BE343" s="14"/>
      <c r="BF343" s="4"/>
      <c r="BG343" s="4"/>
      <c r="BH343" s="4"/>
      <c r="BI343" s="4"/>
      <c r="BJ343" s="4"/>
      <c r="BK343" s="14"/>
      <c r="BL343" s="4"/>
      <c r="BM343" s="4"/>
      <c r="BN343" s="4"/>
      <c r="BO343" s="4"/>
      <c r="BP343" s="4"/>
    </row>
    <row r="344" spans="9:68" s="9" customFormat="1" x14ac:dyDescent="0.25">
      <c r="I344" s="14"/>
      <c r="J344" s="14"/>
      <c r="K344" s="14"/>
      <c r="L344" s="4"/>
      <c r="M344" s="4"/>
      <c r="N344" s="4"/>
      <c r="O344" s="4"/>
      <c r="P344" s="4"/>
      <c r="Q344" s="4"/>
      <c r="Y344" s="14"/>
      <c r="Z344" s="14"/>
      <c r="AA344" s="14"/>
      <c r="AB344" s="4"/>
      <c r="AC344" s="4"/>
      <c r="AD344" s="4"/>
      <c r="AE344" s="4"/>
      <c r="AF344" s="4"/>
      <c r="AG344" s="4"/>
      <c r="BC344" s="14"/>
      <c r="BD344" s="14"/>
      <c r="BE344" s="14"/>
      <c r="BF344" s="4"/>
      <c r="BG344" s="4"/>
      <c r="BH344" s="4"/>
      <c r="BI344" s="4"/>
      <c r="BJ344" s="4"/>
      <c r="BK344" s="14"/>
      <c r="BL344" s="4"/>
      <c r="BM344" s="4"/>
      <c r="BN344" s="4"/>
      <c r="BO344" s="4"/>
      <c r="BP344" s="4"/>
    </row>
    <row r="345" spans="9:68" s="9" customFormat="1" x14ac:dyDescent="0.25">
      <c r="I345" s="14"/>
      <c r="J345" s="14"/>
      <c r="K345" s="14"/>
      <c r="L345" s="4"/>
      <c r="M345" s="4"/>
      <c r="N345" s="4"/>
      <c r="O345" s="4"/>
      <c r="P345" s="4"/>
      <c r="Q345" s="4"/>
      <c r="Y345" s="14"/>
      <c r="Z345" s="14"/>
      <c r="AA345" s="14"/>
      <c r="AB345" s="4"/>
      <c r="AC345" s="4"/>
      <c r="AD345" s="4"/>
      <c r="AE345" s="4"/>
      <c r="AF345" s="4"/>
      <c r="AG345" s="4"/>
      <c r="BC345" s="14"/>
      <c r="BD345" s="14"/>
      <c r="BE345" s="14"/>
      <c r="BF345" s="4"/>
      <c r="BG345" s="4"/>
      <c r="BH345" s="4"/>
      <c r="BI345" s="4"/>
      <c r="BJ345" s="4"/>
      <c r="BK345" s="14"/>
      <c r="BL345" s="4"/>
      <c r="BM345" s="4"/>
      <c r="BN345" s="4"/>
      <c r="BO345" s="4"/>
      <c r="BP345" s="4"/>
    </row>
    <row r="346" spans="9:68" s="9" customFormat="1" x14ac:dyDescent="0.25">
      <c r="I346" s="14"/>
      <c r="J346" s="14"/>
      <c r="K346" s="14"/>
      <c r="L346" s="4"/>
      <c r="M346" s="4"/>
      <c r="N346" s="4"/>
      <c r="O346" s="4"/>
      <c r="P346" s="4"/>
      <c r="Q346" s="4"/>
      <c r="Y346" s="14"/>
      <c r="Z346" s="14"/>
      <c r="AA346" s="14"/>
      <c r="AB346" s="4"/>
      <c r="AC346" s="4"/>
      <c r="AD346" s="4"/>
      <c r="AE346" s="4"/>
      <c r="AF346" s="4"/>
      <c r="AG346" s="4"/>
      <c r="BC346" s="14"/>
      <c r="BD346" s="14"/>
      <c r="BE346" s="14"/>
      <c r="BF346" s="4"/>
      <c r="BG346" s="4"/>
      <c r="BH346" s="4"/>
      <c r="BI346" s="4"/>
      <c r="BJ346" s="4"/>
      <c r="BK346" s="14"/>
      <c r="BL346" s="4"/>
      <c r="BM346" s="4"/>
      <c r="BN346" s="4"/>
      <c r="BO346" s="4"/>
      <c r="BP346" s="4"/>
    </row>
    <row r="347" spans="9:68" s="9" customFormat="1" x14ac:dyDescent="0.25">
      <c r="I347" s="14"/>
      <c r="J347" s="14"/>
      <c r="K347" s="14"/>
      <c r="L347" s="4"/>
      <c r="M347" s="4"/>
      <c r="N347" s="4"/>
      <c r="O347" s="4"/>
      <c r="P347" s="4"/>
      <c r="Q347" s="4"/>
      <c r="Y347" s="14"/>
      <c r="Z347" s="14"/>
      <c r="AA347" s="14"/>
      <c r="AB347" s="4"/>
      <c r="AC347" s="4"/>
      <c r="AD347" s="4"/>
      <c r="AE347" s="4"/>
      <c r="AF347" s="4"/>
      <c r="AG347" s="4"/>
      <c r="BC347" s="14"/>
      <c r="BD347" s="14"/>
      <c r="BE347" s="14"/>
      <c r="BF347" s="4"/>
      <c r="BG347" s="4"/>
      <c r="BH347" s="4"/>
      <c r="BI347" s="4"/>
      <c r="BJ347" s="4"/>
      <c r="BK347" s="14"/>
      <c r="BL347" s="4"/>
      <c r="BM347" s="4"/>
      <c r="BN347" s="4"/>
      <c r="BO347" s="4"/>
      <c r="BP347" s="4"/>
    </row>
    <row r="348" spans="9:68" s="9" customFormat="1" x14ac:dyDescent="0.25">
      <c r="I348" s="14"/>
      <c r="J348" s="14"/>
      <c r="K348" s="14"/>
      <c r="L348" s="4"/>
      <c r="M348" s="4"/>
      <c r="N348" s="4"/>
      <c r="O348" s="4"/>
      <c r="P348" s="4"/>
      <c r="Q348" s="4"/>
      <c r="Y348" s="14"/>
      <c r="Z348" s="14"/>
      <c r="AA348" s="14"/>
      <c r="AB348" s="4"/>
      <c r="AC348" s="4"/>
      <c r="AD348" s="4"/>
      <c r="AE348" s="4"/>
      <c r="AF348" s="4"/>
      <c r="AG348" s="4"/>
      <c r="BC348" s="14"/>
      <c r="BD348" s="14"/>
      <c r="BE348" s="14"/>
      <c r="BF348" s="4"/>
      <c r="BG348" s="4"/>
      <c r="BH348" s="4"/>
      <c r="BI348" s="4"/>
      <c r="BJ348" s="4"/>
      <c r="BK348" s="14"/>
      <c r="BL348" s="4"/>
      <c r="BM348" s="4"/>
      <c r="BN348" s="4"/>
      <c r="BO348" s="4"/>
      <c r="BP348" s="4"/>
    </row>
    <row r="349" spans="9:68" s="9" customFormat="1" x14ac:dyDescent="0.25">
      <c r="I349" s="14"/>
      <c r="J349" s="14"/>
      <c r="K349" s="14"/>
      <c r="L349" s="4"/>
      <c r="M349" s="4"/>
      <c r="N349" s="4"/>
      <c r="O349" s="4"/>
      <c r="P349" s="4"/>
      <c r="Q349" s="4"/>
      <c r="Y349" s="14"/>
      <c r="Z349" s="14"/>
      <c r="AA349" s="14"/>
      <c r="AB349" s="4"/>
      <c r="AC349" s="4"/>
      <c r="AD349" s="4"/>
      <c r="AE349" s="4"/>
      <c r="AF349" s="4"/>
      <c r="AG349" s="4"/>
      <c r="BC349" s="14"/>
      <c r="BD349" s="14"/>
      <c r="BE349" s="14"/>
      <c r="BF349" s="4"/>
      <c r="BG349" s="4"/>
      <c r="BH349" s="4"/>
      <c r="BI349" s="4"/>
      <c r="BJ349" s="4"/>
      <c r="BK349" s="14"/>
      <c r="BL349" s="4"/>
      <c r="BM349" s="4"/>
      <c r="BN349" s="4"/>
      <c r="BO349" s="4"/>
      <c r="BP349" s="4"/>
    </row>
    <row r="350" spans="9:68" s="9" customFormat="1" x14ac:dyDescent="0.25">
      <c r="I350" s="14"/>
      <c r="J350" s="14"/>
      <c r="K350" s="14"/>
      <c r="L350" s="4"/>
      <c r="M350" s="4"/>
      <c r="N350" s="4"/>
      <c r="O350" s="4"/>
      <c r="P350" s="4"/>
      <c r="Q350" s="4"/>
      <c r="Y350" s="14"/>
      <c r="Z350" s="14"/>
      <c r="AA350" s="14"/>
      <c r="AB350" s="4"/>
      <c r="AC350" s="4"/>
      <c r="AD350" s="4"/>
      <c r="AE350" s="4"/>
      <c r="AF350" s="4"/>
      <c r="AG350" s="4"/>
      <c r="BC350" s="14"/>
      <c r="BD350" s="14"/>
      <c r="BE350" s="14"/>
      <c r="BF350" s="4"/>
      <c r="BG350" s="4"/>
      <c r="BH350" s="4"/>
      <c r="BI350" s="4"/>
      <c r="BJ350" s="4"/>
      <c r="BK350" s="14"/>
      <c r="BL350" s="4"/>
      <c r="BM350" s="4"/>
      <c r="BN350" s="4"/>
      <c r="BO350" s="4"/>
      <c r="BP350" s="4"/>
    </row>
    <row r="351" spans="9:68" s="9" customFormat="1" x14ac:dyDescent="0.25">
      <c r="I351" s="14"/>
      <c r="J351" s="14"/>
      <c r="K351" s="14"/>
      <c r="L351" s="4"/>
      <c r="M351" s="4"/>
      <c r="N351" s="4"/>
      <c r="O351" s="4"/>
      <c r="P351" s="4"/>
      <c r="Q351" s="4"/>
      <c r="Y351" s="14"/>
      <c r="Z351" s="14"/>
      <c r="AA351" s="14"/>
      <c r="AB351" s="4"/>
      <c r="AC351" s="4"/>
      <c r="AD351" s="4"/>
      <c r="AE351" s="4"/>
      <c r="AF351" s="4"/>
      <c r="AG351" s="4"/>
      <c r="BC351" s="14"/>
      <c r="BD351" s="14"/>
      <c r="BE351" s="14"/>
      <c r="BF351" s="4"/>
      <c r="BG351" s="4"/>
      <c r="BH351" s="4"/>
      <c r="BI351" s="4"/>
      <c r="BJ351" s="4"/>
      <c r="BK351" s="14"/>
      <c r="BL351" s="4"/>
      <c r="BM351" s="4"/>
      <c r="BN351" s="4"/>
      <c r="BO351" s="4"/>
      <c r="BP351" s="4"/>
    </row>
    <row r="352" spans="9:68" s="9" customFormat="1" x14ac:dyDescent="0.25">
      <c r="I352" s="14"/>
      <c r="J352" s="14"/>
      <c r="K352" s="14"/>
      <c r="L352" s="4"/>
      <c r="M352" s="4"/>
      <c r="N352" s="4"/>
      <c r="O352" s="4"/>
      <c r="P352" s="4"/>
      <c r="Q352" s="4"/>
      <c r="Y352" s="14"/>
      <c r="Z352" s="14"/>
      <c r="AA352" s="14"/>
      <c r="AB352" s="4"/>
      <c r="AC352" s="4"/>
      <c r="AD352" s="4"/>
      <c r="AE352" s="4"/>
      <c r="AF352" s="4"/>
      <c r="AG352" s="4"/>
      <c r="BC352" s="14"/>
      <c r="BD352" s="14"/>
      <c r="BE352" s="14"/>
      <c r="BF352" s="4"/>
      <c r="BG352" s="4"/>
      <c r="BH352" s="4"/>
      <c r="BI352" s="4"/>
      <c r="BJ352" s="4"/>
      <c r="BK352" s="14"/>
      <c r="BL352" s="4"/>
      <c r="BM352" s="4"/>
      <c r="BN352" s="4"/>
      <c r="BO352" s="4"/>
      <c r="BP352" s="4"/>
    </row>
    <row r="353" spans="9:68" s="9" customFormat="1" x14ac:dyDescent="0.25">
      <c r="I353" s="14"/>
      <c r="J353" s="14"/>
      <c r="K353" s="14"/>
      <c r="L353" s="4"/>
      <c r="M353" s="4"/>
      <c r="N353" s="4"/>
      <c r="O353" s="4"/>
      <c r="P353" s="4"/>
      <c r="Q353" s="4"/>
      <c r="Y353" s="14"/>
      <c r="Z353" s="14"/>
      <c r="AA353" s="14"/>
      <c r="AB353" s="4"/>
      <c r="AC353" s="4"/>
      <c r="AD353" s="4"/>
      <c r="AE353" s="4"/>
      <c r="AF353" s="4"/>
      <c r="AG353" s="4"/>
      <c r="BC353" s="14"/>
      <c r="BD353" s="14"/>
      <c r="BE353" s="14"/>
      <c r="BF353" s="4"/>
      <c r="BG353" s="4"/>
      <c r="BH353" s="4"/>
      <c r="BI353" s="4"/>
      <c r="BJ353" s="4"/>
      <c r="BK353" s="14"/>
      <c r="BL353" s="4"/>
      <c r="BM353" s="4"/>
      <c r="BN353" s="4"/>
      <c r="BO353" s="4"/>
      <c r="BP353" s="4"/>
    </row>
    <row r="354" spans="9:68" s="9" customFormat="1" x14ac:dyDescent="0.25">
      <c r="I354" s="14"/>
      <c r="J354" s="14"/>
      <c r="K354" s="14"/>
      <c r="L354" s="4"/>
      <c r="M354" s="4"/>
      <c r="N354" s="4"/>
      <c r="O354" s="4"/>
      <c r="P354" s="4"/>
      <c r="Q354" s="4"/>
      <c r="Y354" s="14"/>
      <c r="Z354" s="14"/>
      <c r="AA354" s="14"/>
      <c r="AB354" s="4"/>
      <c r="AC354" s="4"/>
      <c r="AD354" s="4"/>
      <c r="AE354" s="4"/>
      <c r="AF354" s="4"/>
      <c r="AG354" s="4"/>
      <c r="BC354" s="14"/>
      <c r="BD354" s="14"/>
      <c r="BE354" s="14"/>
      <c r="BF354" s="4"/>
      <c r="BG354" s="4"/>
      <c r="BH354" s="4"/>
      <c r="BI354" s="4"/>
      <c r="BJ354" s="4"/>
      <c r="BK354" s="14"/>
      <c r="BL354" s="4"/>
      <c r="BM354" s="4"/>
      <c r="BN354" s="4"/>
      <c r="BO354" s="4"/>
      <c r="BP354" s="4"/>
    </row>
    <row r="355" spans="9:68" s="9" customFormat="1" x14ac:dyDescent="0.25">
      <c r="I355" s="14"/>
      <c r="J355" s="14"/>
      <c r="K355" s="14"/>
      <c r="L355" s="4"/>
      <c r="M355" s="4"/>
      <c r="N355" s="4"/>
      <c r="O355" s="4"/>
      <c r="P355" s="4"/>
      <c r="Q355" s="4"/>
      <c r="Y355" s="14"/>
      <c r="Z355" s="14"/>
      <c r="AA355" s="14"/>
      <c r="AB355" s="4"/>
      <c r="AC355" s="4"/>
      <c r="AD355" s="4"/>
      <c r="AE355" s="4"/>
      <c r="AF355" s="4"/>
      <c r="AG355" s="4"/>
      <c r="BC355" s="14"/>
      <c r="BD355" s="14"/>
      <c r="BE355" s="14"/>
      <c r="BF355" s="4"/>
      <c r="BG355" s="4"/>
      <c r="BH355" s="4"/>
      <c r="BI355" s="4"/>
      <c r="BJ355" s="4"/>
      <c r="BK355" s="14"/>
      <c r="BL355" s="4"/>
      <c r="BM355" s="4"/>
      <c r="BN355" s="4"/>
      <c r="BO355" s="4"/>
      <c r="BP355" s="4"/>
    </row>
    <row r="356" spans="9:68" s="9" customFormat="1" x14ac:dyDescent="0.25">
      <c r="I356" s="14"/>
      <c r="J356" s="14"/>
      <c r="K356" s="14"/>
      <c r="L356" s="4"/>
      <c r="M356" s="4"/>
      <c r="N356" s="4"/>
      <c r="O356" s="4"/>
      <c r="P356" s="4"/>
      <c r="Q356" s="4"/>
      <c r="Y356" s="14"/>
      <c r="Z356" s="14"/>
      <c r="AA356" s="14"/>
      <c r="AB356" s="4"/>
      <c r="AC356" s="4"/>
      <c r="AD356" s="4"/>
      <c r="AE356" s="4"/>
      <c r="AF356" s="4"/>
      <c r="AG356" s="4"/>
      <c r="BC356" s="14"/>
      <c r="BD356" s="14"/>
      <c r="BE356" s="14"/>
      <c r="BF356" s="4"/>
      <c r="BG356" s="4"/>
      <c r="BH356" s="4"/>
      <c r="BI356" s="4"/>
      <c r="BJ356" s="4"/>
      <c r="BK356" s="14"/>
      <c r="BL356" s="4"/>
      <c r="BM356" s="4"/>
      <c r="BN356" s="4"/>
      <c r="BO356" s="4"/>
      <c r="BP356" s="4"/>
    </row>
    <row r="357" spans="9:68" s="9" customFormat="1" x14ac:dyDescent="0.25">
      <c r="I357" s="14"/>
      <c r="J357" s="14"/>
      <c r="K357" s="14"/>
      <c r="L357" s="4"/>
      <c r="M357" s="4"/>
      <c r="N357" s="4"/>
      <c r="O357" s="4"/>
      <c r="P357" s="4"/>
      <c r="Q357" s="4"/>
      <c r="Y357" s="14"/>
      <c r="Z357" s="14"/>
      <c r="AA357" s="14"/>
      <c r="AB357" s="4"/>
      <c r="AC357" s="4"/>
      <c r="AD357" s="4"/>
      <c r="AE357" s="4"/>
      <c r="AF357" s="4"/>
      <c r="AG357" s="4"/>
      <c r="BC357" s="14"/>
      <c r="BD357" s="14"/>
      <c r="BE357" s="14"/>
      <c r="BF357" s="4"/>
      <c r="BG357" s="4"/>
      <c r="BH357" s="4"/>
      <c r="BI357" s="4"/>
      <c r="BJ357" s="4"/>
      <c r="BK357" s="14"/>
      <c r="BL357" s="4"/>
      <c r="BM357" s="4"/>
      <c r="BN357" s="4"/>
      <c r="BO357" s="4"/>
      <c r="BP357" s="4"/>
    </row>
    <row r="358" spans="9:68" s="9" customFormat="1" x14ac:dyDescent="0.25">
      <c r="I358" s="14"/>
      <c r="J358" s="14"/>
      <c r="K358" s="14"/>
      <c r="L358" s="4"/>
      <c r="M358" s="4"/>
      <c r="N358" s="4"/>
      <c r="O358" s="4"/>
      <c r="P358" s="4"/>
      <c r="Q358" s="4"/>
      <c r="Y358" s="14"/>
      <c r="Z358" s="14"/>
      <c r="AA358" s="14"/>
      <c r="AB358" s="4"/>
      <c r="AC358" s="4"/>
      <c r="AD358" s="4"/>
      <c r="AE358" s="4"/>
      <c r="AF358" s="4"/>
      <c r="AG358" s="4"/>
      <c r="BC358" s="14"/>
      <c r="BD358" s="14"/>
      <c r="BE358" s="14"/>
      <c r="BF358" s="4"/>
      <c r="BG358" s="4"/>
      <c r="BH358" s="4"/>
      <c r="BI358" s="4"/>
      <c r="BJ358" s="4"/>
      <c r="BK358" s="14"/>
      <c r="BL358" s="4"/>
      <c r="BM358" s="4"/>
      <c r="BN358" s="4"/>
      <c r="BO358" s="4"/>
      <c r="BP358" s="4"/>
    </row>
    <row r="359" spans="9:68" s="9" customFormat="1" x14ac:dyDescent="0.25">
      <c r="I359" s="14"/>
      <c r="J359" s="14"/>
      <c r="K359" s="14"/>
      <c r="L359" s="4"/>
      <c r="M359" s="4"/>
      <c r="N359" s="4"/>
      <c r="O359" s="4"/>
      <c r="P359" s="4"/>
      <c r="Q359" s="4"/>
      <c r="Y359" s="14"/>
      <c r="Z359" s="14"/>
      <c r="AA359" s="14"/>
      <c r="AB359" s="4"/>
      <c r="AC359" s="4"/>
      <c r="AD359" s="4"/>
      <c r="AE359" s="4"/>
      <c r="AF359" s="4"/>
      <c r="AG359" s="4"/>
      <c r="BC359" s="14"/>
      <c r="BD359" s="14"/>
      <c r="BE359" s="14"/>
      <c r="BF359" s="4"/>
      <c r="BG359" s="4"/>
      <c r="BH359" s="4"/>
      <c r="BI359" s="4"/>
      <c r="BJ359" s="4"/>
      <c r="BK359" s="14"/>
      <c r="BL359" s="4"/>
      <c r="BM359" s="4"/>
      <c r="BN359" s="4"/>
      <c r="BO359" s="4"/>
      <c r="BP359" s="4"/>
    </row>
    <row r="360" spans="9:68" s="9" customFormat="1" x14ac:dyDescent="0.25">
      <c r="I360" s="14"/>
      <c r="J360" s="14"/>
      <c r="K360" s="14"/>
      <c r="L360" s="4"/>
      <c r="M360" s="4"/>
      <c r="N360" s="4"/>
      <c r="O360" s="4"/>
      <c r="P360" s="4"/>
      <c r="Q360" s="4"/>
      <c r="Y360" s="14"/>
      <c r="Z360" s="14"/>
      <c r="AA360" s="14"/>
      <c r="AB360" s="4"/>
      <c r="AC360" s="4"/>
      <c r="AD360" s="4"/>
      <c r="AE360" s="4"/>
      <c r="AF360" s="4"/>
      <c r="AG360" s="4"/>
      <c r="BC360" s="14"/>
      <c r="BD360" s="14"/>
      <c r="BE360" s="14"/>
      <c r="BF360" s="4"/>
      <c r="BG360" s="4"/>
      <c r="BH360" s="4"/>
      <c r="BI360" s="4"/>
      <c r="BJ360" s="4"/>
      <c r="BK360" s="14"/>
      <c r="BL360" s="4"/>
      <c r="BM360" s="4"/>
      <c r="BN360" s="4"/>
      <c r="BO360" s="4"/>
      <c r="BP360" s="4"/>
    </row>
    <row r="361" spans="9:68" s="9" customFormat="1" x14ac:dyDescent="0.25">
      <c r="I361" s="14"/>
      <c r="J361" s="14"/>
      <c r="K361" s="14"/>
      <c r="L361" s="4"/>
      <c r="M361" s="4"/>
      <c r="N361" s="4"/>
      <c r="O361" s="4"/>
      <c r="P361" s="4"/>
      <c r="Q361" s="4"/>
      <c r="Y361" s="14"/>
      <c r="Z361" s="14"/>
      <c r="AA361" s="14"/>
      <c r="AB361" s="4"/>
      <c r="AC361" s="4"/>
      <c r="AD361" s="4"/>
      <c r="AE361" s="4"/>
      <c r="AF361" s="4"/>
      <c r="AG361" s="4"/>
      <c r="BC361" s="14"/>
      <c r="BD361" s="14"/>
      <c r="BE361" s="14"/>
      <c r="BF361" s="4"/>
      <c r="BG361" s="4"/>
      <c r="BH361" s="4"/>
      <c r="BI361" s="4"/>
      <c r="BJ361" s="4"/>
      <c r="BK361" s="14"/>
      <c r="BL361" s="4"/>
      <c r="BM361" s="4"/>
      <c r="BN361" s="4"/>
      <c r="BO361" s="4"/>
      <c r="BP361" s="4"/>
    </row>
    <row r="362" spans="9:68" s="9" customFormat="1" x14ac:dyDescent="0.25">
      <c r="I362" s="14"/>
      <c r="J362" s="14"/>
      <c r="K362" s="14"/>
      <c r="L362" s="4"/>
      <c r="M362" s="4"/>
      <c r="N362" s="4"/>
      <c r="O362" s="4"/>
      <c r="P362" s="4"/>
      <c r="Q362" s="4"/>
      <c r="Y362" s="14"/>
      <c r="Z362" s="14"/>
      <c r="AA362" s="14"/>
      <c r="AB362" s="4"/>
      <c r="AC362" s="4"/>
      <c r="AD362" s="4"/>
      <c r="AE362" s="4"/>
      <c r="AF362" s="4"/>
      <c r="AG362" s="4"/>
      <c r="BC362" s="14"/>
      <c r="BD362" s="14"/>
      <c r="BE362" s="14"/>
      <c r="BF362" s="4"/>
      <c r="BG362" s="4"/>
      <c r="BH362" s="4"/>
      <c r="BI362" s="4"/>
      <c r="BJ362" s="4"/>
      <c r="BK362" s="14"/>
      <c r="BL362" s="4"/>
      <c r="BM362" s="4"/>
      <c r="BN362" s="4"/>
      <c r="BO362" s="4"/>
      <c r="BP362" s="4"/>
    </row>
    <row r="363" spans="9:68" s="9" customFormat="1" x14ac:dyDescent="0.25">
      <c r="I363" s="14"/>
      <c r="J363" s="14"/>
      <c r="K363" s="14"/>
      <c r="L363" s="4"/>
      <c r="M363" s="4"/>
      <c r="N363" s="4"/>
      <c r="O363" s="4"/>
      <c r="P363" s="4"/>
      <c r="Q363" s="4"/>
      <c r="Y363" s="14"/>
      <c r="Z363" s="14"/>
      <c r="AA363" s="14"/>
      <c r="AB363" s="4"/>
      <c r="AC363" s="4"/>
      <c r="AD363" s="4"/>
      <c r="AE363" s="4"/>
      <c r="AF363" s="4"/>
      <c r="AG363" s="4"/>
      <c r="BC363" s="14"/>
      <c r="BD363" s="14"/>
      <c r="BE363" s="14"/>
      <c r="BF363" s="4"/>
      <c r="BG363" s="4"/>
      <c r="BH363" s="4"/>
      <c r="BI363" s="4"/>
      <c r="BJ363" s="4"/>
      <c r="BK363" s="14"/>
      <c r="BL363" s="4"/>
      <c r="BM363" s="4"/>
      <c r="BN363" s="4"/>
      <c r="BO363" s="4"/>
      <c r="BP363" s="4"/>
    </row>
    <row r="364" spans="9:68" s="9" customFormat="1" x14ac:dyDescent="0.25">
      <c r="I364" s="14"/>
      <c r="J364" s="14"/>
      <c r="K364" s="14"/>
      <c r="L364" s="4"/>
      <c r="M364" s="4"/>
      <c r="N364" s="4"/>
      <c r="O364" s="4"/>
      <c r="P364" s="4"/>
      <c r="Q364" s="4"/>
      <c r="Y364" s="14"/>
      <c r="Z364" s="14"/>
      <c r="AA364" s="14"/>
      <c r="AB364" s="4"/>
      <c r="AC364" s="4"/>
      <c r="AD364" s="4"/>
      <c r="AE364" s="4"/>
      <c r="AF364" s="4"/>
      <c r="AG364" s="4"/>
      <c r="BC364" s="14"/>
      <c r="BD364" s="14"/>
      <c r="BE364" s="14"/>
      <c r="BF364" s="4"/>
      <c r="BG364" s="4"/>
      <c r="BH364" s="4"/>
      <c r="BI364" s="4"/>
      <c r="BJ364" s="4"/>
      <c r="BK364" s="14"/>
      <c r="BL364" s="4"/>
      <c r="BM364" s="4"/>
      <c r="BN364" s="4"/>
      <c r="BO364" s="4"/>
      <c r="BP364" s="4"/>
    </row>
    <row r="365" spans="9:68" s="9" customFormat="1" x14ac:dyDescent="0.25">
      <c r="I365" s="14"/>
      <c r="J365" s="14"/>
      <c r="K365" s="14"/>
      <c r="L365" s="4"/>
      <c r="M365" s="4"/>
      <c r="N365" s="4"/>
      <c r="O365" s="4"/>
      <c r="P365" s="4"/>
      <c r="Q365" s="4"/>
      <c r="Y365" s="14"/>
      <c r="Z365" s="14"/>
      <c r="AA365" s="14"/>
      <c r="AB365" s="4"/>
      <c r="AC365" s="4"/>
      <c r="AD365" s="4"/>
      <c r="AE365" s="4"/>
      <c r="AF365" s="4"/>
      <c r="AG365" s="4"/>
      <c r="BC365" s="14"/>
      <c r="BD365" s="14"/>
      <c r="BE365" s="14"/>
      <c r="BF365" s="4"/>
      <c r="BG365" s="4"/>
      <c r="BH365" s="4"/>
      <c r="BI365" s="4"/>
      <c r="BJ365" s="4"/>
      <c r="BK365" s="14"/>
      <c r="BL365" s="4"/>
      <c r="BM365" s="4"/>
      <c r="BN365" s="4"/>
      <c r="BO365" s="4"/>
      <c r="BP365" s="4"/>
    </row>
    <row r="366" spans="9:68" s="9" customFormat="1" x14ac:dyDescent="0.25">
      <c r="I366" s="14"/>
      <c r="J366" s="14"/>
      <c r="K366" s="14"/>
      <c r="L366" s="4"/>
      <c r="M366" s="4"/>
      <c r="N366" s="4"/>
      <c r="O366" s="4"/>
      <c r="P366" s="4"/>
      <c r="Q366" s="4"/>
      <c r="Y366" s="14"/>
      <c r="Z366" s="14"/>
      <c r="AA366" s="14"/>
      <c r="AB366" s="4"/>
      <c r="AC366" s="4"/>
      <c r="AD366" s="4"/>
      <c r="AE366" s="4"/>
      <c r="AF366" s="4"/>
      <c r="AG366" s="4"/>
      <c r="BC366" s="14"/>
      <c r="BD366" s="14"/>
      <c r="BE366" s="14"/>
      <c r="BF366" s="4"/>
      <c r="BG366" s="4"/>
      <c r="BH366" s="4"/>
      <c r="BI366" s="4"/>
      <c r="BJ366" s="4"/>
      <c r="BK366" s="14"/>
      <c r="BL366" s="4"/>
      <c r="BM366" s="4"/>
      <c r="BN366" s="4"/>
      <c r="BO366" s="4"/>
      <c r="BP366" s="4"/>
    </row>
    <row r="367" spans="9:68" s="9" customFormat="1" x14ac:dyDescent="0.25">
      <c r="I367" s="14"/>
      <c r="J367" s="14"/>
      <c r="K367" s="14"/>
      <c r="L367" s="4"/>
      <c r="M367" s="4"/>
      <c r="N367" s="4"/>
      <c r="O367" s="4"/>
      <c r="P367" s="4"/>
      <c r="Q367" s="4"/>
      <c r="Y367" s="14"/>
      <c r="Z367" s="14"/>
      <c r="AA367" s="14"/>
      <c r="AB367" s="4"/>
      <c r="AC367" s="4"/>
      <c r="AD367" s="4"/>
      <c r="AE367" s="4"/>
      <c r="AF367" s="4"/>
      <c r="AG367" s="4"/>
      <c r="BC367" s="14"/>
      <c r="BD367" s="14"/>
      <c r="BE367" s="14"/>
      <c r="BF367" s="4"/>
      <c r="BG367" s="4"/>
      <c r="BH367" s="4"/>
      <c r="BI367" s="4"/>
      <c r="BJ367" s="4"/>
      <c r="BK367" s="14"/>
      <c r="BL367" s="4"/>
      <c r="BM367" s="4"/>
      <c r="BN367" s="4"/>
      <c r="BO367" s="4"/>
      <c r="BP367" s="4"/>
    </row>
    <row r="368" spans="9:68" s="9" customFormat="1" x14ac:dyDescent="0.25">
      <c r="I368" s="14"/>
      <c r="J368" s="14"/>
      <c r="K368" s="14"/>
      <c r="L368" s="4"/>
      <c r="M368" s="4"/>
      <c r="N368" s="4"/>
      <c r="O368" s="4"/>
      <c r="P368" s="4"/>
      <c r="Q368" s="4"/>
      <c r="Y368" s="14"/>
      <c r="Z368" s="14"/>
      <c r="AA368" s="14"/>
      <c r="AB368" s="4"/>
      <c r="AC368" s="4"/>
      <c r="AD368" s="4"/>
      <c r="AE368" s="4"/>
      <c r="AF368" s="4"/>
      <c r="AG368" s="4"/>
      <c r="BC368" s="14"/>
      <c r="BD368" s="14"/>
      <c r="BE368" s="14"/>
      <c r="BF368" s="4"/>
      <c r="BG368" s="4"/>
      <c r="BH368" s="4"/>
      <c r="BI368" s="4"/>
      <c r="BJ368" s="4"/>
      <c r="BK368" s="14"/>
      <c r="BL368" s="4"/>
      <c r="BM368" s="4"/>
      <c r="BN368" s="4"/>
      <c r="BO368" s="4"/>
      <c r="BP368" s="4"/>
    </row>
    <row r="369" spans="9:68" s="9" customFormat="1" x14ac:dyDescent="0.25">
      <c r="I369" s="14"/>
      <c r="J369" s="14"/>
      <c r="K369" s="14"/>
      <c r="L369" s="4"/>
      <c r="M369" s="4"/>
      <c r="N369" s="4"/>
      <c r="O369" s="4"/>
      <c r="P369" s="4"/>
      <c r="Q369" s="4"/>
      <c r="Y369" s="14"/>
      <c r="Z369" s="14"/>
      <c r="AA369" s="14"/>
      <c r="AB369" s="4"/>
      <c r="AC369" s="4"/>
      <c r="AD369" s="4"/>
      <c r="AE369" s="4"/>
      <c r="AF369" s="4"/>
      <c r="AG369" s="4"/>
      <c r="BC369" s="14"/>
      <c r="BD369" s="14"/>
      <c r="BE369" s="14"/>
      <c r="BF369" s="4"/>
      <c r="BG369" s="4"/>
      <c r="BH369" s="4"/>
      <c r="BI369" s="4"/>
      <c r="BJ369" s="4"/>
      <c r="BK369" s="14"/>
      <c r="BL369" s="4"/>
      <c r="BM369" s="4"/>
      <c r="BN369" s="4"/>
      <c r="BO369" s="4"/>
      <c r="BP369" s="4"/>
    </row>
    <row r="370" spans="9:68" s="9" customFormat="1" x14ac:dyDescent="0.25">
      <c r="I370" s="14"/>
      <c r="J370" s="14"/>
      <c r="K370" s="14"/>
      <c r="L370" s="4"/>
      <c r="M370" s="4"/>
      <c r="N370" s="4"/>
      <c r="O370" s="4"/>
      <c r="P370" s="4"/>
      <c r="Q370" s="4"/>
      <c r="Y370" s="14"/>
      <c r="Z370" s="14"/>
      <c r="AA370" s="14"/>
      <c r="AB370" s="4"/>
      <c r="AC370" s="4"/>
      <c r="AD370" s="4"/>
      <c r="AE370" s="4"/>
      <c r="AF370" s="4"/>
      <c r="AG370" s="4"/>
      <c r="BC370" s="14"/>
      <c r="BD370" s="14"/>
      <c r="BE370" s="14"/>
      <c r="BF370" s="4"/>
      <c r="BG370" s="4"/>
      <c r="BH370" s="4"/>
      <c r="BI370" s="4"/>
      <c r="BJ370" s="4"/>
      <c r="BK370" s="14"/>
      <c r="BL370" s="4"/>
      <c r="BM370" s="4"/>
      <c r="BN370" s="4"/>
      <c r="BO370" s="4"/>
      <c r="BP370" s="4"/>
    </row>
    <row r="371" spans="9:68" s="9" customFormat="1" x14ac:dyDescent="0.25">
      <c r="I371" s="14"/>
      <c r="J371" s="14"/>
      <c r="K371" s="14"/>
      <c r="L371" s="4"/>
      <c r="M371" s="4"/>
      <c r="N371" s="4"/>
      <c r="O371" s="4"/>
      <c r="P371" s="4"/>
      <c r="Q371" s="4"/>
      <c r="Y371" s="14"/>
      <c r="Z371" s="14"/>
      <c r="AA371" s="14"/>
      <c r="AB371" s="4"/>
      <c r="AC371" s="4"/>
      <c r="AD371" s="4"/>
      <c r="AE371" s="4"/>
      <c r="AF371" s="4"/>
      <c r="AG371" s="4"/>
      <c r="BC371" s="14"/>
      <c r="BD371" s="14"/>
      <c r="BE371" s="14"/>
      <c r="BF371" s="4"/>
      <c r="BG371" s="4"/>
      <c r="BH371" s="4"/>
      <c r="BI371" s="4"/>
      <c r="BJ371" s="4"/>
      <c r="BK371" s="14"/>
      <c r="BL371" s="4"/>
      <c r="BM371" s="4"/>
      <c r="BN371" s="4"/>
      <c r="BO371" s="4"/>
      <c r="BP371" s="4"/>
    </row>
    <row r="372" spans="9:68" s="9" customFormat="1" x14ac:dyDescent="0.25">
      <c r="I372" s="14"/>
      <c r="J372" s="14"/>
      <c r="K372" s="14"/>
      <c r="L372" s="4"/>
      <c r="M372" s="4"/>
      <c r="N372" s="4"/>
      <c r="O372" s="4"/>
      <c r="P372" s="4"/>
      <c r="Q372" s="4"/>
      <c r="Y372" s="14"/>
      <c r="Z372" s="14"/>
      <c r="AA372" s="14"/>
      <c r="AB372" s="4"/>
      <c r="AC372" s="4"/>
      <c r="AD372" s="4"/>
      <c r="AE372" s="4"/>
      <c r="AF372" s="4"/>
      <c r="AG372" s="4"/>
      <c r="BC372" s="14"/>
      <c r="BD372" s="14"/>
      <c r="BE372" s="14"/>
      <c r="BF372" s="4"/>
      <c r="BG372" s="4"/>
      <c r="BH372" s="4"/>
      <c r="BI372" s="4"/>
      <c r="BJ372" s="4"/>
      <c r="BK372" s="14"/>
      <c r="BL372" s="4"/>
      <c r="BM372" s="4"/>
      <c r="BN372" s="4"/>
      <c r="BO372" s="4"/>
      <c r="BP372" s="4"/>
    </row>
    <row r="373" spans="9:68" s="9" customFormat="1" x14ac:dyDescent="0.25">
      <c r="I373" s="14"/>
      <c r="J373" s="14"/>
      <c r="K373" s="14"/>
      <c r="L373" s="4"/>
      <c r="M373" s="4"/>
      <c r="N373" s="4"/>
      <c r="O373" s="4"/>
      <c r="P373" s="4"/>
      <c r="Q373" s="4"/>
      <c r="Y373" s="14"/>
      <c r="Z373" s="14"/>
      <c r="AA373" s="14"/>
      <c r="AB373" s="4"/>
      <c r="AC373" s="4"/>
      <c r="AD373" s="4"/>
      <c r="AE373" s="4"/>
      <c r="AF373" s="4"/>
      <c r="AG373" s="4"/>
      <c r="BC373" s="14"/>
      <c r="BD373" s="14"/>
      <c r="BE373" s="14"/>
      <c r="BF373" s="4"/>
      <c r="BG373" s="4"/>
      <c r="BH373" s="4"/>
      <c r="BI373" s="4"/>
      <c r="BJ373" s="4"/>
      <c r="BK373" s="14"/>
      <c r="BL373" s="4"/>
      <c r="BM373" s="4"/>
      <c r="BN373" s="4"/>
      <c r="BO373" s="4"/>
      <c r="BP373" s="4"/>
    </row>
    <row r="374" spans="9:68" s="9" customFormat="1" x14ac:dyDescent="0.25">
      <c r="I374" s="14"/>
      <c r="J374" s="14"/>
      <c r="K374" s="14"/>
      <c r="L374" s="4"/>
      <c r="M374" s="4"/>
      <c r="N374" s="4"/>
      <c r="O374" s="4"/>
      <c r="P374" s="4"/>
      <c r="Q374" s="4"/>
      <c r="Y374" s="14"/>
      <c r="Z374" s="14"/>
      <c r="AA374" s="14"/>
      <c r="AB374" s="4"/>
      <c r="AC374" s="4"/>
      <c r="AD374" s="4"/>
      <c r="AE374" s="4"/>
      <c r="AF374" s="4"/>
      <c r="AG374" s="4"/>
      <c r="BC374" s="14"/>
      <c r="BD374" s="14"/>
      <c r="BE374" s="14"/>
      <c r="BF374" s="4"/>
      <c r="BG374" s="4"/>
      <c r="BH374" s="4"/>
      <c r="BI374" s="4"/>
      <c r="BJ374" s="4"/>
      <c r="BK374" s="14"/>
      <c r="BL374" s="4"/>
      <c r="BM374" s="4"/>
      <c r="BN374" s="4"/>
      <c r="BO374" s="4"/>
      <c r="BP374" s="4"/>
    </row>
    <row r="375" spans="9:68" s="9" customFormat="1" x14ac:dyDescent="0.25">
      <c r="I375" s="14"/>
      <c r="J375" s="14"/>
      <c r="K375" s="14"/>
      <c r="L375" s="4"/>
      <c r="M375" s="4"/>
      <c r="N375" s="4"/>
      <c r="O375" s="4"/>
      <c r="P375" s="4"/>
      <c r="Q375" s="4"/>
      <c r="Y375" s="14"/>
      <c r="Z375" s="14"/>
      <c r="AA375" s="14"/>
      <c r="AB375" s="4"/>
      <c r="AC375" s="4"/>
      <c r="AD375" s="4"/>
      <c r="AE375" s="4"/>
      <c r="AF375" s="4"/>
      <c r="AG375" s="4"/>
      <c r="BC375" s="14"/>
      <c r="BD375" s="14"/>
      <c r="BE375" s="14"/>
      <c r="BF375" s="4"/>
      <c r="BG375" s="4"/>
      <c r="BH375" s="4"/>
      <c r="BI375" s="4"/>
      <c r="BJ375" s="4"/>
      <c r="BK375" s="14"/>
      <c r="BL375" s="4"/>
      <c r="BM375" s="4"/>
      <c r="BN375" s="4"/>
      <c r="BO375" s="4"/>
      <c r="BP375" s="4"/>
    </row>
    <row r="376" spans="9:68" s="9" customFormat="1" x14ac:dyDescent="0.25">
      <c r="I376" s="14"/>
      <c r="J376" s="14"/>
      <c r="K376" s="14"/>
      <c r="L376" s="4"/>
      <c r="M376" s="4"/>
      <c r="N376" s="4"/>
      <c r="O376" s="4"/>
      <c r="P376" s="4"/>
      <c r="Q376" s="4"/>
      <c r="Y376" s="14"/>
      <c r="Z376" s="14"/>
      <c r="AA376" s="14"/>
      <c r="AB376" s="4"/>
      <c r="AC376" s="4"/>
      <c r="AD376" s="4"/>
      <c r="AE376" s="4"/>
      <c r="AF376" s="4"/>
      <c r="AG376" s="4"/>
      <c r="BC376" s="14"/>
      <c r="BD376" s="14"/>
      <c r="BE376" s="14"/>
      <c r="BF376" s="4"/>
      <c r="BG376" s="4"/>
      <c r="BH376" s="4"/>
      <c r="BI376" s="4"/>
      <c r="BJ376" s="4"/>
      <c r="BK376" s="14"/>
      <c r="BL376" s="4"/>
      <c r="BM376" s="4"/>
      <c r="BN376" s="4"/>
      <c r="BO376" s="4"/>
      <c r="BP376" s="4"/>
    </row>
    <row r="377" spans="9:68" s="9" customFormat="1" x14ac:dyDescent="0.25">
      <c r="I377" s="14"/>
      <c r="J377" s="14"/>
      <c r="K377" s="14"/>
      <c r="L377" s="4"/>
      <c r="M377" s="4"/>
      <c r="N377" s="4"/>
      <c r="O377" s="4"/>
      <c r="P377" s="4"/>
      <c r="Q377" s="4"/>
      <c r="Y377" s="14"/>
      <c r="Z377" s="14"/>
      <c r="AA377" s="14"/>
      <c r="AB377" s="4"/>
      <c r="AC377" s="4"/>
      <c r="AD377" s="4"/>
      <c r="AE377" s="4"/>
      <c r="AF377" s="4"/>
      <c r="AG377" s="4"/>
      <c r="BC377" s="14"/>
      <c r="BD377" s="14"/>
      <c r="BE377" s="14"/>
      <c r="BF377" s="4"/>
      <c r="BG377" s="4"/>
      <c r="BH377" s="4"/>
      <c r="BI377" s="4"/>
      <c r="BJ377" s="4"/>
      <c r="BK377" s="14"/>
      <c r="BL377" s="4"/>
      <c r="BM377" s="4"/>
      <c r="BN377" s="4"/>
      <c r="BO377" s="4"/>
      <c r="BP377" s="4"/>
    </row>
    <row r="378" spans="9:68" s="9" customFormat="1" x14ac:dyDescent="0.25">
      <c r="I378" s="14"/>
      <c r="J378" s="14"/>
      <c r="K378" s="14"/>
      <c r="L378" s="4"/>
      <c r="M378" s="4"/>
      <c r="N378" s="4"/>
      <c r="O378" s="4"/>
      <c r="P378" s="4"/>
      <c r="Q378" s="4"/>
      <c r="Y378" s="14"/>
      <c r="Z378" s="14"/>
      <c r="AA378" s="14"/>
      <c r="AB378" s="4"/>
      <c r="AC378" s="4"/>
      <c r="AD378" s="4"/>
      <c r="AE378" s="4"/>
      <c r="AF378" s="4"/>
      <c r="AG378" s="4"/>
      <c r="BC378" s="14"/>
      <c r="BD378" s="14"/>
      <c r="BE378" s="14"/>
      <c r="BF378" s="4"/>
      <c r="BG378" s="4"/>
      <c r="BH378" s="4"/>
      <c r="BI378" s="4"/>
      <c r="BJ378" s="4"/>
      <c r="BK378" s="14"/>
      <c r="BL378" s="4"/>
      <c r="BM378" s="4"/>
      <c r="BN378" s="4"/>
      <c r="BO378" s="4"/>
      <c r="BP378" s="4"/>
    </row>
    <row r="379" spans="9:68" s="9" customFormat="1" x14ac:dyDescent="0.25">
      <c r="I379" s="14"/>
      <c r="J379" s="14"/>
      <c r="K379" s="14"/>
      <c r="L379" s="4"/>
      <c r="M379" s="4"/>
      <c r="N379" s="4"/>
      <c r="O379" s="4"/>
      <c r="P379" s="4"/>
      <c r="Q379" s="4"/>
      <c r="Y379" s="14"/>
      <c r="Z379" s="14"/>
      <c r="AA379" s="14"/>
      <c r="AB379" s="4"/>
      <c r="AC379" s="4"/>
      <c r="AD379" s="4"/>
      <c r="AE379" s="4"/>
      <c r="AF379" s="4"/>
      <c r="AG379" s="4"/>
      <c r="BC379" s="14"/>
      <c r="BD379" s="14"/>
      <c r="BE379" s="14"/>
      <c r="BF379" s="4"/>
      <c r="BG379" s="4"/>
      <c r="BH379" s="4"/>
      <c r="BI379" s="4"/>
      <c r="BJ379" s="4"/>
      <c r="BK379" s="14"/>
      <c r="BL379" s="4"/>
      <c r="BM379" s="4"/>
      <c r="BN379" s="4"/>
      <c r="BO379" s="4"/>
      <c r="BP379" s="4"/>
    </row>
    <row r="380" spans="9:68" s="9" customFormat="1" x14ac:dyDescent="0.25">
      <c r="I380" s="14"/>
      <c r="J380" s="14"/>
      <c r="K380" s="14"/>
      <c r="L380" s="4"/>
      <c r="M380" s="4"/>
      <c r="N380" s="4"/>
      <c r="O380" s="4"/>
      <c r="P380" s="4"/>
      <c r="Q380" s="4"/>
      <c r="Y380" s="14"/>
      <c r="Z380" s="14"/>
      <c r="AA380" s="14"/>
      <c r="AB380" s="4"/>
      <c r="AC380" s="4"/>
      <c r="AD380" s="4"/>
      <c r="AE380" s="4"/>
      <c r="AF380" s="4"/>
      <c r="AG380" s="4"/>
      <c r="BC380" s="14"/>
      <c r="BD380" s="14"/>
      <c r="BE380" s="14"/>
      <c r="BF380" s="4"/>
      <c r="BG380" s="4"/>
      <c r="BH380" s="4"/>
      <c r="BI380" s="4"/>
      <c r="BJ380" s="4"/>
      <c r="BK380" s="14"/>
      <c r="BL380" s="4"/>
      <c r="BM380" s="4"/>
      <c r="BN380" s="4"/>
      <c r="BO380" s="4"/>
      <c r="BP380" s="4"/>
    </row>
    <row r="381" spans="9:68" s="9" customFormat="1" x14ac:dyDescent="0.25">
      <c r="I381" s="14"/>
      <c r="J381" s="14"/>
      <c r="K381" s="14"/>
      <c r="L381" s="4"/>
      <c r="M381" s="4"/>
      <c r="N381" s="4"/>
      <c r="O381" s="4"/>
      <c r="P381" s="4"/>
      <c r="Q381" s="4"/>
      <c r="Y381" s="14"/>
      <c r="Z381" s="14"/>
      <c r="AA381" s="14"/>
      <c r="AB381" s="4"/>
      <c r="AC381" s="4"/>
      <c r="AD381" s="4"/>
      <c r="AE381" s="4"/>
      <c r="AF381" s="4"/>
      <c r="AG381" s="4"/>
      <c r="BC381" s="14"/>
      <c r="BD381" s="14"/>
      <c r="BE381" s="14"/>
      <c r="BF381" s="4"/>
      <c r="BG381" s="4"/>
      <c r="BH381" s="4"/>
      <c r="BI381" s="4"/>
      <c r="BJ381" s="4"/>
      <c r="BK381" s="14"/>
      <c r="BL381" s="4"/>
      <c r="BM381" s="4"/>
      <c r="BN381" s="4"/>
      <c r="BO381" s="4"/>
      <c r="BP381" s="4"/>
    </row>
    <row r="382" spans="9:68" s="9" customFormat="1" x14ac:dyDescent="0.25">
      <c r="I382" s="14"/>
      <c r="J382" s="14"/>
      <c r="K382" s="14"/>
      <c r="L382" s="4"/>
      <c r="M382" s="4"/>
      <c r="N382" s="4"/>
      <c r="O382" s="4"/>
      <c r="P382" s="4"/>
      <c r="Q382" s="4"/>
      <c r="Y382" s="14"/>
      <c r="Z382" s="14"/>
      <c r="AA382" s="14"/>
      <c r="AB382" s="4"/>
      <c r="AC382" s="4"/>
      <c r="AD382" s="4"/>
      <c r="AE382" s="4"/>
      <c r="AF382" s="4"/>
      <c r="AG382" s="4"/>
      <c r="BC382" s="14"/>
      <c r="BD382" s="14"/>
      <c r="BE382" s="14"/>
      <c r="BF382" s="4"/>
      <c r="BG382" s="4"/>
      <c r="BH382" s="4"/>
      <c r="BI382" s="4"/>
      <c r="BJ382" s="4"/>
      <c r="BK382" s="14"/>
      <c r="BL382" s="4"/>
      <c r="BM382" s="4"/>
      <c r="BN382" s="4"/>
      <c r="BO382" s="4"/>
      <c r="BP382" s="4"/>
    </row>
    <row r="383" spans="9:68" s="9" customFormat="1" x14ac:dyDescent="0.25">
      <c r="I383" s="14"/>
      <c r="J383" s="14"/>
      <c r="K383" s="14"/>
      <c r="L383" s="4"/>
      <c r="M383" s="4"/>
      <c r="N383" s="4"/>
      <c r="O383" s="4"/>
      <c r="P383" s="4"/>
      <c r="Q383" s="4"/>
      <c r="Y383" s="14"/>
      <c r="Z383" s="14"/>
      <c r="AA383" s="14"/>
      <c r="AB383" s="4"/>
      <c r="AC383" s="4"/>
      <c r="AD383" s="4"/>
      <c r="AE383" s="4"/>
      <c r="AF383" s="4"/>
      <c r="AG383" s="4"/>
      <c r="BC383" s="14"/>
      <c r="BD383" s="14"/>
      <c r="BE383" s="14"/>
      <c r="BF383" s="4"/>
      <c r="BG383" s="4"/>
      <c r="BH383" s="4"/>
      <c r="BI383" s="4"/>
      <c r="BJ383" s="4"/>
      <c r="BK383" s="14"/>
      <c r="BL383" s="4"/>
      <c r="BM383" s="4"/>
      <c r="BN383" s="4"/>
      <c r="BO383" s="4"/>
      <c r="BP383" s="4"/>
    </row>
    <row r="384" spans="9:68" s="9" customFormat="1" x14ac:dyDescent="0.25">
      <c r="I384" s="14"/>
      <c r="J384" s="14"/>
      <c r="K384" s="14"/>
      <c r="L384" s="4"/>
      <c r="M384" s="4"/>
      <c r="N384" s="4"/>
      <c r="O384" s="4"/>
      <c r="P384" s="4"/>
      <c r="Q384" s="4"/>
      <c r="Y384" s="14"/>
      <c r="Z384" s="14"/>
      <c r="AA384" s="14"/>
      <c r="AB384" s="4"/>
      <c r="AC384" s="4"/>
      <c r="AD384" s="4"/>
      <c r="AE384" s="4"/>
      <c r="AF384" s="4"/>
      <c r="AG384" s="4"/>
      <c r="BC384" s="14"/>
      <c r="BD384" s="14"/>
      <c r="BE384" s="14"/>
      <c r="BF384" s="4"/>
      <c r="BG384" s="4"/>
      <c r="BH384" s="4"/>
      <c r="BI384" s="4"/>
      <c r="BJ384" s="4"/>
      <c r="BK384" s="14"/>
      <c r="BL384" s="4"/>
      <c r="BM384" s="4"/>
      <c r="BN384" s="4"/>
      <c r="BO384" s="4"/>
      <c r="BP384" s="4"/>
    </row>
    <row r="385" spans="9:68" s="9" customFormat="1" x14ac:dyDescent="0.25">
      <c r="I385" s="14"/>
      <c r="J385" s="14"/>
      <c r="K385" s="14"/>
      <c r="L385" s="4"/>
      <c r="M385" s="4"/>
      <c r="N385" s="4"/>
      <c r="O385" s="4"/>
      <c r="P385" s="4"/>
      <c r="Q385" s="4"/>
      <c r="Y385" s="14"/>
      <c r="Z385" s="14"/>
      <c r="AA385" s="14"/>
      <c r="AB385" s="4"/>
      <c r="AC385" s="4"/>
      <c r="AD385" s="4"/>
      <c r="AE385" s="4"/>
      <c r="AF385" s="4"/>
      <c r="AG385" s="4"/>
      <c r="BC385" s="14"/>
      <c r="BD385" s="14"/>
      <c r="BE385" s="14"/>
      <c r="BF385" s="4"/>
      <c r="BG385" s="4"/>
      <c r="BH385" s="4"/>
      <c r="BI385" s="4"/>
      <c r="BJ385" s="4"/>
      <c r="BK385" s="14"/>
      <c r="BL385" s="4"/>
      <c r="BM385" s="4"/>
      <c r="BN385" s="4"/>
      <c r="BO385" s="4"/>
      <c r="BP385" s="4"/>
    </row>
    <row r="386" spans="9:68" s="9" customFormat="1" x14ac:dyDescent="0.25">
      <c r="I386" s="14"/>
      <c r="J386" s="14"/>
      <c r="K386" s="14"/>
      <c r="L386" s="4"/>
      <c r="M386" s="4"/>
      <c r="N386" s="4"/>
      <c r="O386" s="4"/>
      <c r="P386" s="4"/>
      <c r="Q386" s="4"/>
      <c r="Y386" s="14"/>
      <c r="Z386" s="14"/>
      <c r="AA386" s="14"/>
      <c r="AB386" s="4"/>
      <c r="AC386" s="4"/>
      <c r="AD386" s="4"/>
      <c r="AE386" s="4"/>
      <c r="AF386" s="4"/>
      <c r="AG386" s="4"/>
      <c r="BC386" s="14"/>
      <c r="BD386" s="14"/>
      <c r="BE386" s="14"/>
      <c r="BF386" s="4"/>
      <c r="BG386" s="4"/>
      <c r="BH386" s="4"/>
      <c r="BI386" s="4"/>
      <c r="BJ386" s="4"/>
      <c r="BK386" s="14"/>
      <c r="BL386" s="4"/>
      <c r="BM386" s="4"/>
      <c r="BN386" s="4"/>
      <c r="BO386" s="4"/>
      <c r="BP386" s="4"/>
    </row>
    <row r="387" spans="9:68" s="9" customFormat="1" x14ac:dyDescent="0.25">
      <c r="I387" s="14"/>
      <c r="J387" s="14"/>
      <c r="K387" s="14"/>
      <c r="L387" s="4"/>
      <c r="M387" s="4"/>
      <c r="N387" s="4"/>
      <c r="O387" s="4"/>
      <c r="P387" s="4"/>
      <c r="Q387" s="4"/>
      <c r="Y387" s="14"/>
      <c r="Z387" s="14"/>
      <c r="AA387" s="14"/>
      <c r="AB387" s="4"/>
      <c r="AC387" s="4"/>
      <c r="AD387" s="4"/>
      <c r="AE387" s="4"/>
      <c r="AF387" s="4"/>
      <c r="AG387" s="4"/>
      <c r="BC387" s="14"/>
      <c r="BD387" s="14"/>
      <c r="BE387" s="14"/>
      <c r="BF387" s="4"/>
      <c r="BG387" s="4"/>
      <c r="BH387" s="4"/>
      <c r="BI387" s="4"/>
      <c r="BJ387" s="4"/>
      <c r="BK387" s="14"/>
      <c r="BL387" s="4"/>
      <c r="BM387" s="4"/>
      <c r="BN387" s="4"/>
      <c r="BO387" s="4"/>
      <c r="BP387" s="4"/>
    </row>
    <row r="388" spans="9:68" s="9" customFormat="1" x14ac:dyDescent="0.25">
      <c r="I388" s="14"/>
      <c r="J388" s="14"/>
      <c r="K388" s="14"/>
      <c r="L388" s="4"/>
      <c r="M388" s="4"/>
      <c r="N388" s="4"/>
      <c r="O388" s="4"/>
      <c r="P388" s="4"/>
      <c r="Q388" s="4"/>
      <c r="Y388" s="14"/>
      <c r="Z388" s="14"/>
      <c r="AA388" s="14"/>
      <c r="AB388" s="4"/>
      <c r="AC388" s="4"/>
      <c r="AD388" s="4"/>
      <c r="AE388" s="4"/>
      <c r="AF388" s="4"/>
      <c r="AG388" s="4"/>
      <c r="BC388" s="14"/>
      <c r="BD388" s="14"/>
      <c r="BE388" s="14"/>
      <c r="BF388" s="4"/>
      <c r="BG388" s="4"/>
      <c r="BH388" s="4"/>
      <c r="BI388" s="4"/>
      <c r="BJ388" s="4"/>
      <c r="BK388" s="14"/>
      <c r="BL388" s="4"/>
      <c r="BM388" s="4"/>
      <c r="BN388" s="4"/>
      <c r="BO388" s="4"/>
      <c r="BP388" s="4"/>
    </row>
    <row r="389" spans="9:68" s="9" customFormat="1" x14ac:dyDescent="0.25">
      <c r="I389" s="14"/>
      <c r="J389" s="14"/>
      <c r="K389" s="14"/>
      <c r="L389" s="4"/>
      <c r="M389" s="4"/>
      <c r="N389" s="4"/>
      <c r="O389" s="4"/>
      <c r="P389" s="4"/>
      <c r="Q389" s="4"/>
      <c r="Y389" s="14"/>
      <c r="Z389" s="14"/>
      <c r="AA389" s="14"/>
      <c r="AB389" s="4"/>
      <c r="AC389" s="4"/>
      <c r="AD389" s="4"/>
      <c r="AE389" s="4"/>
      <c r="AF389" s="4"/>
      <c r="AG389" s="4"/>
      <c r="BC389" s="14"/>
      <c r="BD389" s="14"/>
      <c r="BE389" s="14"/>
      <c r="BF389" s="4"/>
      <c r="BG389" s="4"/>
      <c r="BH389" s="4"/>
      <c r="BI389" s="4"/>
      <c r="BJ389" s="4"/>
      <c r="BK389" s="14"/>
      <c r="BL389" s="4"/>
      <c r="BM389" s="4"/>
      <c r="BN389" s="4"/>
      <c r="BO389" s="4"/>
      <c r="BP389" s="4"/>
    </row>
    <row r="390" spans="9:68" s="9" customFormat="1" x14ac:dyDescent="0.25">
      <c r="I390" s="14"/>
      <c r="J390" s="14"/>
      <c r="K390" s="14"/>
      <c r="L390" s="4"/>
      <c r="M390" s="4"/>
      <c r="N390" s="4"/>
      <c r="O390" s="4"/>
      <c r="P390" s="4"/>
      <c r="Q390" s="4"/>
      <c r="Y390" s="14"/>
      <c r="Z390" s="14"/>
      <c r="AA390" s="14"/>
      <c r="AB390" s="4"/>
      <c r="AC390" s="4"/>
      <c r="AD390" s="4"/>
      <c r="AE390" s="4"/>
      <c r="AF390" s="4"/>
      <c r="AG390" s="4"/>
      <c r="BC390" s="14"/>
      <c r="BD390" s="14"/>
      <c r="BE390" s="14"/>
      <c r="BF390" s="4"/>
      <c r="BG390" s="4"/>
      <c r="BH390" s="4"/>
      <c r="BI390" s="4"/>
      <c r="BJ390" s="4"/>
      <c r="BK390" s="14"/>
      <c r="BL390" s="4"/>
      <c r="BM390" s="4"/>
      <c r="BN390" s="4"/>
      <c r="BO390" s="4"/>
      <c r="BP390" s="4"/>
    </row>
    <row r="391" spans="9:68" s="9" customFormat="1" x14ac:dyDescent="0.25">
      <c r="I391" s="14"/>
      <c r="J391" s="14"/>
      <c r="K391" s="14"/>
      <c r="L391" s="4"/>
      <c r="M391" s="4"/>
      <c r="N391" s="4"/>
      <c r="O391" s="4"/>
      <c r="P391" s="4"/>
      <c r="Q391" s="4"/>
      <c r="Y391" s="14"/>
      <c r="Z391" s="14"/>
      <c r="AA391" s="14"/>
      <c r="AB391" s="4"/>
      <c r="AC391" s="4"/>
      <c r="AD391" s="4"/>
      <c r="AE391" s="4"/>
      <c r="AF391" s="4"/>
      <c r="AG391" s="4"/>
      <c r="BC391" s="14"/>
      <c r="BD391" s="14"/>
      <c r="BE391" s="14"/>
      <c r="BF391" s="4"/>
      <c r="BG391" s="4"/>
      <c r="BH391" s="4"/>
      <c r="BI391" s="4"/>
      <c r="BJ391" s="4"/>
      <c r="BK391" s="14"/>
      <c r="BL391" s="4"/>
      <c r="BM391" s="4"/>
      <c r="BN391" s="4"/>
      <c r="BO391" s="4"/>
      <c r="BP391" s="4"/>
    </row>
    <row r="392" spans="9:68" s="9" customFormat="1" x14ac:dyDescent="0.25">
      <c r="I392" s="14"/>
      <c r="J392" s="14"/>
      <c r="K392" s="14"/>
      <c r="L392" s="4"/>
      <c r="M392" s="4"/>
      <c r="N392" s="4"/>
      <c r="O392" s="4"/>
      <c r="P392" s="4"/>
      <c r="Q392" s="4"/>
      <c r="Y392" s="14"/>
      <c r="Z392" s="14"/>
      <c r="AA392" s="14"/>
      <c r="AB392" s="4"/>
      <c r="AC392" s="4"/>
      <c r="AD392" s="4"/>
      <c r="AE392" s="4"/>
      <c r="AF392" s="4"/>
      <c r="AG392" s="4"/>
      <c r="BC392" s="14"/>
      <c r="BD392" s="14"/>
      <c r="BE392" s="14"/>
      <c r="BF392" s="4"/>
      <c r="BG392" s="4"/>
      <c r="BH392" s="4"/>
      <c r="BI392" s="4"/>
      <c r="BJ392" s="4"/>
      <c r="BK392" s="14"/>
      <c r="BL392" s="4"/>
      <c r="BM392" s="4"/>
      <c r="BN392" s="4"/>
      <c r="BO392" s="4"/>
      <c r="BP392" s="4"/>
    </row>
    <row r="393" spans="9:68" s="9" customFormat="1" x14ac:dyDescent="0.25">
      <c r="I393" s="14"/>
      <c r="J393" s="14"/>
      <c r="K393" s="14"/>
      <c r="L393" s="4"/>
      <c r="M393" s="4"/>
      <c r="N393" s="4"/>
      <c r="O393" s="4"/>
      <c r="P393" s="4"/>
      <c r="Q393" s="4"/>
      <c r="Y393" s="14"/>
      <c r="Z393" s="14"/>
      <c r="AA393" s="14"/>
      <c r="AB393" s="4"/>
      <c r="AC393" s="4"/>
      <c r="AD393" s="4"/>
      <c r="AE393" s="4"/>
      <c r="AF393" s="4"/>
      <c r="AG393" s="4"/>
      <c r="BC393" s="14"/>
      <c r="BD393" s="14"/>
      <c r="BE393" s="14"/>
      <c r="BF393" s="4"/>
      <c r="BG393" s="4"/>
      <c r="BH393" s="4"/>
      <c r="BI393" s="4"/>
      <c r="BJ393" s="4"/>
      <c r="BK393" s="14"/>
      <c r="BL393" s="4"/>
      <c r="BM393" s="4"/>
      <c r="BN393" s="4"/>
      <c r="BO393" s="4"/>
      <c r="BP393" s="4"/>
    </row>
    <row r="394" spans="9:68" s="9" customFormat="1" x14ac:dyDescent="0.25">
      <c r="I394" s="14"/>
      <c r="J394" s="14"/>
      <c r="K394" s="14"/>
      <c r="L394" s="4"/>
      <c r="M394" s="4"/>
      <c r="N394" s="4"/>
      <c r="O394" s="4"/>
      <c r="P394" s="4"/>
      <c r="Q394" s="4"/>
      <c r="Y394" s="14"/>
      <c r="Z394" s="14"/>
      <c r="AA394" s="14"/>
      <c r="AB394" s="4"/>
      <c r="AC394" s="4"/>
      <c r="AD394" s="4"/>
      <c r="AE394" s="4"/>
      <c r="AF394" s="4"/>
      <c r="AG394" s="4"/>
      <c r="BC394" s="14"/>
      <c r="BD394" s="14"/>
      <c r="BE394" s="14"/>
      <c r="BF394" s="4"/>
      <c r="BG394" s="4"/>
      <c r="BH394" s="4"/>
      <c r="BI394" s="4"/>
      <c r="BJ394" s="4"/>
      <c r="BK394" s="14"/>
      <c r="BL394" s="4"/>
      <c r="BM394" s="4"/>
      <c r="BN394" s="4"/>
      <c r="BO394" s="4"/>
      <c r="BP394" s="4"/>
    </row>
    <row r="395" spans="9:68" s="9" customFormat="1" x14ac:dyDescent="0.25">
      <c r="I395" s="14"/>
      <c r="J395" s="14"/>
      <c r="K395" s="14"/>
      <c r="L395" s="4"/>
      <c r="M395" s="4"/>
      <c r="N395" s="4"/>
      <c r="O395" s="4"/>
      <c r="P395" s="4"/>
      <c r="Q395" s="4"/>
      <c r="Y395" s="14"/>
      <c r="Z395" s="14"/>
      <c r="AA395" s="14"/>
      <c r="AB395" s="4"/>
      <c r="AC395" s="4"/>
      <c r="AD395" s="4"/>
      <c r="AE395" s="4"/>
      <c r="AF395" s="4"/>
      <c r="AG395" s="4"/>
      <c r="BC395" s="14"/>
      <c r="BD395" s="14"/>
      <c r="BE395" s="14"/>
      <c r="BF395" s="4"/>
      <c r="BG395" s="4"/>
      <c r="BH395" s="4"/>
      <c r="BI395" s="4"/>
      <c r="BJ395" s="4"/>
      <c r="BK395" s="14"/>
      <c r="BL395" s="4"/>
      <c r="BM395" s="4"/>
      <c r="BN395" s="4"/>
      <c r="BO395" s="4"/>
      <c r="BP395" s="4"/>
    </row>
    <row r="396" spans="9:68" s="9" customFormat="1" x14ac:dyDescent="0.25">
      <c r="I396" s="14"/>
      <c r="J396" s="14"/>
      <c r="K396" s="14"/>
      <c r="L396" s="4"/>
      <c r="M396" s="4"/>
      <c r="N396" s="4"/>
      <c r="O396" s="4"/>
      <c r="P396" s="4"/>
      <c r="Q396" s="4"/>
      <c r="Y396" s="14"/>
      <c r="Z396" s="14"/>
      <c r="AA396" s="14"/>
      <c r="AB396" s="4"/>
      <c r="AC396" s="4"/>
      <c r="AD396" s="4"/>
      <c r="AE396" s="4"/>
      <c r="AF396" s="4"/>
      <c r="AG396" s="4"/>
      <c r="BC396" s="14"/>
      <c r="BD396" s="14"/>
      <c r="BE396" s="14"/>
      <c r="BF396" s="4"/>
      <c r="BG396" s="4"/>
      <c r="BH396" s="4"/>
      <c r="BI396" s="4"/>
      <c r="BJ396" s="4"/>
      <c r="BK396" s="14"/>
      <c r="BL396" s="4"/>
      <c r="BM396" s="4"/>
      <c r="BN396" s="4"/>
      <c r="BO396" s="4"/>
      <c r="BP396" s="4"/>
    </row>
    <row r="397" spans="9:68" s="9" customFormat="1" x14ac:dyDescent="0.25">
      <c r="I397" s="14"/>
      <c r="J397" s="14"/>
      <c r="K397" s="14"/>
      <c r="L397" s="4"/>
      <c r="M397" s="4"/>
      <c r="N397" s="4"/>
      <c r="O397" s="4"/>
      <c r="P397" s="4"/>
      <c r="Q397" s="4"/>
      <c r="Y397" s="14"/>
      <c r="Z397" s="14"/>
      <c r="AA397" s="14"/>
      <c r="AB397" s="4"/>
      <c r="AC397" s="4"/>
      <c r="AD397" s="4"/>
      <c r="AE397" s="4"/>
      <c r="AF397" s="4"/>
      <c r="AG397" s="4"/>
      <c r="BC397" s="14"/>
      <c r="BD397" s="14"/>
      <c r="BE397" s="14"/>
      <c r="BF397" s="4"/>
      <c r="BG397" s="4"/>
      <c r="BH397" s="4"/>
      <c r="BI397" s="4"/>
      <c r="BJ397" s="4"/>
      <c r="BK397" s="14"/>
      <c r="BL397" s="4"/>
      <c r="BM397" s="4"/>
      <c r="BN397" s="4"/>
      <c r="BO397" s="4"/>
      <c r="BP397" s="4"/>
    </row>
    <row r="398" spans="9:68" s="9" customFormat="1" x14ac:dyDescent="0.25">
      <c r="I398" s="14"/>
      <c r="J398" s="14"/>
      <c r="K398" s="14"/>
      <c r="L398" s="4"/>
      <c r="M398" s="4"/>
      <c r="N398" s="4"/>
      <c r="O398" s="4"/>
      <c r="P398" s="4"/>
      <c r="Q398" s="4"/>
      <c r="Y398" s="14"/>
      <c r="Z398" s="14"/>
      <c r="AA398" s="14"/>
      <c r="AB398" s="4"/>
      <c r="AC398" s="4"/>
      <c r="AD398" s="4"/>
      <c r="AE398" s="4"/>
      <c r="AF398" s="4"/>
      <c r="AG398" s="4"/>
      <c r="BC398" s="14"/>
      <c r="BD398" s="14"/>
      <c r="BE398" s="14"/>
      <c r="BF398" s="4"/>
      <c r="BG398" s="4"/>
      <c r="BH398" s="4"/>
      <c r="BI398" s="4"/>
      <c r="BJ398" s="4"/>
      <c r="BK398" s="14"/>
      <c r="BL398" s="4"/>
      <c r="BM398" s="4"/>
      <c r="BN398" s="4"/>
      <c r="BO398" s="4"/>
      <c r="BP398" s="4"/>
    </row>
    <row r="399" spans="9:68" s="9" customFormat="1" x14ac:dyDescent="0.25">
      <c r="I399" s="14"/>
      <c r="J399" s="14"/>
      <c r="K399" s="14"/>
      <c r="L399" s="4"/>
      <c r="M399" s="4"/>
      <c r="N399" s="4"/>
      <c r="O399" s="4"/>
      <c r="P399" s="4"/>
      <c r="Q399" s="4"/>
      <c r="Y399" s="14"/>
      <c r="Z399" s="14"/>
      <c r="AA399" s="14"/>
      <c r="AB399" s="4"/>
      <c r="AC399" s="4"/>
      <c r="AD399" s="4"/>
      <c r="AE399" s="4"/>
      <c r="AF399" s="4"/>
      <c r="AG399" s="4"/>
      <c r="BC399" s="14"/>
      <c r="BD399" s="14"/>
      <c r="BE399" s="14"/>
      <c r="BF399" s="4"/>
      <c r="BG399" s="4"/>
      <c r="BH399" s="4"/>
      <c r="BI399" s="4"/>
      <c r="BJ399" s="4"/>
      <c r="BK399" s="14"/>
      <c r="BL399" s="4"/>
      <c r="BM399" s="4"/>
      <c r="BN399" s="4"/>
      <c r="BO399" s="4"/>
      <c r="BP399" s="4"/>
    </row>
    <row r="400" spans="9:68" s="9" customFormat="1" x14ac:dyDescent="0.25">
      <c r="I400" s="14"/>
      <c r="J400" s="14"/>
      <c r="K400" s="14"/>
      <c r="L400" s="4"/>
      <c r="M400" s="4"/>
      <c r="N400" s="4"/>
      <c r="O400" s="4"/>
      <c r="P400" s="4"/>
      <c r="Q400" s="4"/>
      <c r="Y400" s="14"/>
      <c r="Z400" s="14"/>
      <c r="AA400" s="14"/>
      <c r="AB400" s="4"/>
      <c r="AC400" s="4"/>
      <c r="AD400" s="4"/>
      <c r="AE400" s="4"/>
      <c r="AF400" s="4"/>
      <c r="AG400" s="4"/>
      <c r="BC400" s="14"/>
      <c r="BD400" s="14"/>
      <c r="BE400" s="14"/>
      <c r="BF400" s="4"/>
      <c r="BG400" s="4"/>
      <c r="BH400" s="4"/>
      <c r="BI400" s="4"/>
      <c r="BJ400" s="4"/>
      <c r="BK400" s="14"/>
      <c r="BL400" s="4"/>
      <c r="BM400" s="4"/>
      <c r="BN400" s="4"/>
      <c r="BO400" s="4"/>
      <c r="BP400" s="4"/>
    </row>
    <row r="401" spans="9:68" s="9" customFormat="1" x14ac:dyDescent="0.25">
      <c r="I401" s="14"/>
      <c r="J401" s="14"/>
      <c r="K401" s="14"/>
      <c r="L401" s="4"/>
      <c r="M401" s="4"/>
      <c r="N401" s="4"/>
      <c r="O401" s="4"/>
      <c r="P401" s="4"/>
      <c r="Q401" s="4"/>
      <c r="Y401" s="14"/>
      <c r="Z401" s="14"/>
      <c r="AA401" s="14"/>
      <c r="AB401" s="4"/>
      <c r="AC401" s="4"/>
      <c r="AD401" s="4"/>
      <c r="AE401" s="4"/>
      <c r="AF401" s="4"/>
      <c r="AG401" s="4"/>
      <c r="BC401" s="14"/>
      <c r="BD401" s="14"/>
      <c r="BE401" s="14"/>
      <c r="BF401" s="4"/>
      <c r="BG401" s="4"/>
      <c r="BH401" s="4"/>
      <c r="BI401" s="4"/>
      <c r="BJ401" s="4"/>
      <c r="BK401" s="14"/>
      <c r="BL401" s="4"/>
      <c r="BM401" s="4"/>
      <c r="BN401" s="4"/>
      <c r="BO401" s="4"/>
      <c r="BP401" s="4"/>
    </row>
    <row r="402" spans="9:68" s="9" customFormat="1" x14ac:dyDescent="0.25">
      <c r="I402" s="14"/>
      <c r="J402" s="14"/>
      <c r="K402" s="14"/>
      <c r="L402" s="4"/>
      <c r="M402" s="4"/>
      <c r="N402" s="4"/>
      <c r="O402" s="4"/>
      <c r="P402" s="4"/>
      <c r="Q402" s="4"/>
      <c r="Y402" s="14"/>
      <c r="Z402" s="14"/>
      <c r="AA402" s="14"/>
      <c r="AB402" s="4"/>
      <c r="AC402" s="4"/>
      <c r="AD402" s="4"/>
      <c r="AE402" s="4"/>
      <c r="AF402" s="4"/>
      <c r="AG402" s="4"/>
      <c r="BC402" s="14"/>
      <c r="BD402" s="14"/>
      <c r="BE402" s="14"/>
      <c r="BF402" s="4"/>
      <c r="BG402" s="4"/>
      <c r="BH402" s="4"/>
      <c r="BI402" s="4"/>
      <c r="BJ402" s="4"/>
      <c r="BK402" s="14"/>
      <c r="BL402" s="4"/>
      <c r="BM402" s="4"/>
      <c r="BN402" s="4"/>
      <c r="BO402" s="4"/>
      <c r="BP402" s="4"/>
    </row>
    <row r="403" spans="9:68" s="9" customFormat="1" x14ac:dyDescent="0.25">
      <c r="I403" s="14"/>
      <c r="J403" s="14"/>
      <c r="K403" s="14"/>
      <c r="L403" s="4"/>
      <c r="M403" s="4"/>
      <c r="N403" s="4"/>
      <c r="O403" s="4"/>
      <c r="P403" s="4"/>
      <c r="Q403" s="4"/>
      <c r="Y403" s="14"/>
      <c r="Z403" s="14"/>
      <c r="AA403" s="14"/>
      <c r="AB403" s="4"/>
      <c r="AC403" s="4"/>
      <c r="AD403" s="4"/>
      <c r="AE403" s="4"/>
      <c r="AF403" s="4"/>
      <c r="AG403" s="4"/>
      <c r="BC403" s="14"/>
      <c r="BD403" s="14"/>
      <c r="BE403" s="14"/>
      <c r="BF403" s="4"/>
      <c r="BG403" s="4"/>
      <c r="BH403" s="4"/>
      <c r="BI403" s="4"/>
      <c r="BJ403" s="4"/>
      <c r="BK403" s="14"/>
      <c r="BL403" s="4"/>
      <c r="BM403" s="4"/>
      <c r="BN403" s="4"/>
      <c r="BO403" s="4"/>
      <c r="BP403" s="4"/>
    </row>
    <row r="404" spans="9:68" s="9" customFormat="1" x14ac:dyDescent="0.25">
      <c r="I404" s="14"/>
      <c r="J404" s="14"/>
      <c r="K404" s="14"/>
      <c r="L404" s="4"/>
      <c r="M404" s="4"/>
      <c r="N404" s="4"/>
      <c r="O404" s="4"/>
      <c r="P404" s="4"/>
      <c r="Q404" s="4"/>
      <c r="Y404" s="14"/>
      <c r="Z404" s="14"/>
      <c r="AA404" s="14"/>
      <c r="AB404" s="4"/>
      <c r="AC404" s="4"/>
      <c r="AD404" s="4"/>
      <c r="AE404" s="4"/>
      <c r="AF404" s="4"/>
      <c r="AG404" s="4"/>
      <c r="BC404" s="14"/>
      <c r="BD404" s="14"/>
      <c r="BE404" s="14"/>
      <c r="BF404" s="4"/>
      <c r="BG404" s="4"/>
      <c r="BH404" s="4"/>
      <c r="BI404" s="4"/>
      <c r="BJ404" s="4"/>
      <c r="BK404" s="14"/>
      <c r="BL404" s="4"/>
      <c r="BM404" s="4"/>
      <c r="BN404" s="4"/>
      <c r="BO404" s="4"/>
      <c r="BP404" s="4"/>
    </row>
    <row r="405" spans="9:68" s="9" customFormat="1" x14ac:dyDescent="0.25">
      <c r="I405" s="14"/>
      <c r="J405" s="14"/>
      <c r="K405" s="14"/>
      <c r="L405" s="4"/>
      <c r="M405" s="4"/>
      <c r="N405" s="4"/>
      <c r="O405" s="4"/>
      <c r="P405" s="4"/>
      <c r="Q405" s="4"/>
      <c r="Y405" s="14"/>
      <c r="Z405" s="14"/>
      <c r="AA405" s="14"/>
      <c r="AB405" s="4"/>
      <c r="AC405" s="4"/>
      <c r="AD405" s="4"/>
      <c r="AE405" s="4"/>
      <c r="AF405" s="4"/>
      <c r="AG405" s="4"/>
      <c r="BC405" s="14"/>
      <c r="BD405" s="14"/>
      <c r="BE405" s="14"/>
      <c r="BF405" s="4"/>
      <c r="BG405" s="4"/>
      <c r="BH405" s="4"/>
      <c r="BI405" s="4"/>
      <c r="BJ405" s="4"/>
      <c r="BK405" s="14"/>
      <c r="BL405" s="4"/>
      <c r="BM405" s="4"/>
      <c r="BN405" s="4"/>
      <c r="BO405" s="4"/>
      <c r="BP405" s="4"/>
    </row>
    <row r="406" spans="9:68" s="9" customFormat="1" x14ac:dyDescent="0.25">
      <c r="I406" s="14"/>
      <c r="J406" s="14"/>
      <c r="K406" s="14"/>
      <c r="L406" s="4"/>
      <c r="M406" s="4"/>
      <c r="N406" s="4"/>
      <c r="O406" s="4"/>
      <c r="P406" s="4"/>
      <c r="Q406" s="4"/>
      <c r="Y406" s="14"/>
      <c r="Z406" s="14"/>
      <c r="AA406" s="14"/>
      <c r="AB406" s="4"/>
      <c r="AC406" s="4"/>
      <c r="AD406" s="4"/>
      <c r="AE406" s="4"/>
      <c r="AF406" s="4"/>
      <c r="AG406" s="4"/>
      <c r="BC406" s="14"/>
      <c r="BD406" s="14"/>
      <c r="BE406" s="14"/>
      <c r="BF406" s="4"/>
      <c r="BG406" s="4"/>
      <c r="BH406" s="4"/>
      <c r="BI406" s="4"/>
      <c r="BJ406" s="4"/>
      <c r="BK406" s="14"/>
      <c r="BL406" s="4"/>
      <c r="BM406" s="4"/>
      <c r="BN406" s="4"/>
      <c r="BO406" s="4"/>
      <c r="BP406" s="4"/>
    </row>
    <row r="407" spans="9:68" s="9" customFormat="1" x14ac:dyDescent="0.25">
      <c r="I407" s="14"/>
      <c r="J407" s="14"/>
      <c r="K407" s="14"/>
      <c r="L407" s="4"/>
      <c r="M407" s="4"/>
      <c r="N407" s="4"/>
      <c r="O407" s="4"/>
      <c r="P407" s="4"/>
      <c r="Q407" s="4"/>
      <c r="Y407" s="14"/>
      <c r="Z407" s="14"/>
      <c r="AA407" s="14"/>
      <c r="AB407" s="4"/>
      <c r="AC407" s="4"/>
      <c r="AD407" s="4"/>
      <c r="AE407" s="4"/>
      <c r="AF407" s="4"/>
      <c r="AG407" s="4"/>
      <c r="BC407" s="14"/>
      <c r="BD407" s="14"/>
      <c r="BE407" s="14"/>
      <c r="BF407" s="4"/>
      <c r="BG407" s="4"/>
      <c r="BH407" s="4"/>
      <c r="BI407" s="4"/>
      <c r="BJ407" s="4"/>
      <c r="BK407" s="14"/>
      <c r="BL407" s="4"/>
      <c r="BM407" s="4"/>
      <c r="BN407" s="4"/>
      <c r="BO407" s="4"/>
      <c r="BP407" s="4"/>
    </row>
    <row r="408" spans="9:68" s="9" customFormat="1" x14ac:dyDescent="0.25">
      <c r="I408" s="14"/>
      <c r="J408" s="14"/>
      <c r="K408" s="14"/>
      <c r="L408" s="4"/>
      <c r="M408" s="4"/>
      <c r="N408" s="4"/>
      <c r="O408" s="4"/>
      <c r="P408" s="4"/>
      <c r="Q408" s="4"/>
      <c r="Y408" s="14"/>
      <c r="Z408" s="14"/>
      <c r="AA408" s="14"/>
      <c r="AB408" s="4"/>
      <c r="AC408" s="4"/>
      <c r="AD408" s="4"/>
      <c r="AE408" s="4"/>
      <c r="AF408" s="4"/>
      <c r="AG408" s="4"/>
      <c r="BC408" s="14"/>
      <c r="BD408" s="14"/>
      <c r="BE408" s="14"/>
      <c r="BF408" s="4"/>
      <c r="BG408" s="4"/>
      <c r="BH408" s="4"/>
      <c r="BI408" s="4"/>
      <c r="BJ408" s="4"/>
      <c r="BK408" s="14"/>
      <c r="BL408" s="4"/>
      <c r="BM408" s="4"/>
      <c r="BN408" s="4"/>
      <c r="BO408" s="4"/>
      <c r="BP408" s="4"/>
    </row>
    <row r="409" spans="9:68" s="9" customFormat="1" x14ac:dyDescent="0.25">
      <c r="I409" s="14"/>
      <c r="J409" s="14"/>
      <c r="K409" s="14"/>
      <c r="L409" s="4"/>
      <c r="M409" s="4"/>
      <c r="N409" s="4"/>
      <c r="O409" s="4"/>
      <c r="P409" s="4"/>
      <c r="Q409" s="4"/>
      <c r="Y409" s="14"/>
      <c r="Z409" s="14"/>
      <c r="AA409" s="14"/>
      <c r="AB409" s="4"/>
      <c r="AC409" s="4"/>
      <c r="AD409" s="4"/>
      <c r="AE409" s="4"/>
      <c r="AF409" s="4"/>
      <c r="AG409" s="4"/>
      <c r="BC409" s="14"/>
      <c r="BD409" s="14"/>
      <c r="BE409" s="14"/>
      <c r="BF409" s="4"/>
      <c r="BG409" s="4"/>
      <c r="BH409" s="4"/>
      <c r="BI409" s="4"/>
      <c r="BJ409" s="4"/>
      <c r="BK409" s="14"/>
      <c r="BL409" s="4"/>
      <c r="BM409" s="4"/>
      <c r="BN409" s="4"/>
      <c r="BO409" s="4"/>
      <c r="BP409" s="4"/>
    </row>
    <row r="410" spans="9:68" s="9" customFormat="1" x14ac:dyDescent="0.25">
      <c r="I410" s="14"/>
      <c r="J410" s="14"/>
      <c r="K410" s="14"/>
      <c r="L410" s="4"/>
      <c r="M410" s="4"/>
      <c r="N410" s="4"/>
      <c r="O410" s="4"/>
      <c r="P410" s="4"/>
      <c r="Q410" s="4"/>
      <c r="Y410" s="14"/>
      <c r="Z410" s="14"/>
      <c r="AA410" s="14"/>
      <c r="AB410" s="4"/>
      <c r="AC410" s="4"/>
      <c r="AD410" s="4"/>
      <c r="AE410" s="4"/>
      <c r="AF410" s="4"/>
      <c r="AG410" s="4"/>
      <c r="BC410" s="14"/>
      <c r="BD410" s="14"/>
      <c r="BE410" s="14"/>
      <c r="BF410" s="4"/>
      <c r="BG410" s="4"/>
      <c r="BH410" s="4"/>
      <c r="BI410" s="4"/>
      <c r="BJ410" s="4"/>
      <c r="BK410" s="14"/>
      <c r="BL410" s="4"/>
      <c r="BM410" s="4"/>
      <c r="BN410" s="4"/>
      <c r="BO410" s="4"/>
      <c r="BP410" s="4"/>
    </row>
    <row r="411" spans="9:68" s="9" customFormat="1" x14ac:dyDescent="0.25">
      <c r="I411" s="14"/>
      <c r="J411" s="14"/>
      <c r="K411" s="14"/>
      <c r="L411" s="4"/>
      <c r="M411" s="4"/>
      <c r="N411" s="4"/>
      <c r="O411" s="4"/>
      <c r="P411" s="4"/>
      <c r="Q411" s="4"/>
      <c r="Y411" s="14"/>
      <c r="Z411" s="14"/>
      <c r="AA411" s="14"/>
      <c r="AB411" s="4"/>
      <c r="AC411" s="4"/>
      <c r="AD411" s="4"/>
      <c r="AE411" s="4"/>
      <c r="AF411" s="4"/>
      <c r="AG411" s="4"/>
      <c r="BC411" s="14"/>
      <c r="BD411" s="14"/>
      <c r="BE411" s="14"/>
      <c r="BF411" s="4"/>
      <c r="BG411" s="4"/>
      <c r="BH411" s="4"/>
      <c r="BI411" s="4"/>
      <c r="BJ411" s="4"/>
      <c r="BK411" s="14"/>
      <c r="BL411" s="4"/>
      <c r="BM411" s="4"/>
      <c r="BN411" s="4"/>
      <c r="BO411" s="4"/>
      <c r="BP411" s="4"/>
    </row>
    <row r="412" spans="9:68" s="9" customFormat="1" x14ac:dyDescent="0.25">
      <c r="I412" s="14"/>
      <c r="J412" s="14"/>
      <c r="K412" s="14"/>
      <c r="L412" s="4"/>
      <c r="M412" s="4"/>
      <c r="N412" s="4"/>
      <c r="O412" s="4"/>
      <c r="P412" s="4"/>
      <c r="Q412" s="4"/>
      <c r="Y412" s="14"/>
      <c r="Z412" s="14"/>
      <c r="AA412" s="14"/>
      <c r="AB412" s="4"/>
      <c r="AC412" s="4"/>
      <c r="AD412" s="4"/>
      <c r="AE412" s="4"/>
      <c r="AF412" s="4"/>
      <c r="AG412" s="4"/>
      <c r="BC412" s="14"/>
      <c r="BD412" s="14"/>
      <c r="BE412" s="14"/>
      <c r="BF412" s="4"/>
      <c r="BG412" s="4"/>
      <c r="BH412" s="4"/>
      <c r="BI412" s="4"/>
      <c r="BJ412" s="4"/>
      <c r="BK412" s="14"/>
      <c r="BL412" s="4"/>
      <c r="BM412" s="4"/>
      <c r="BN412" s="4"/>
      <c r="BO412" s="4"/>
      <c r="BP412" s="4"/>
    </row>
    <row r="413" spans="9:68" s="9" customFormat="1" x14ac:dyDescent="0.25">
      <c r="I413" s="14"/>
      <c r="J413" s="14"/>
      <c r="K413" s="14"/>
      <c r="L413" s="4"/>
      <c r="M413" s="4"/>
      <c r="N413" s="4"/>
      <c r="O413" s="4"/>
      <c r="P413" s="4"/>
      <c r="Q413" s="4"/>
      <c r="Y413" s="14"/>
      <c r="Z413" s="14"/>
      <c r="AA413" s="14"/>
      <c r="AB413" s="4"/>
      <c r="AC413" s="4"/>
      <c r="AD413" s="4"/>
      <c r="AE413" s="4"/>
      <c r="AF413" s="4"/>
      <c r="AG413" s="4"/>
      <c r="BC413" s="14"/>
      <c r="BD413" s="14"/>
      <c r="BE413" s="14"/>
      <c r="BF413" s="4"/>
      <c r="BG413" s="4"/>
      <c r="BH413" s="4"/>
      <c r="BI413" s="4"/>
      <c r="BJ413" s="4"/>
      <c r="BK413" s="14"/>
      <c r="BL413" s="4"/>
      <c r="BM413" s="4"/>
      <c r="BN413" s="4"/>
      <c r="BO413" s="4"/>
      <c r="BP413" s="4"/>
    </row>
    <row r="414" spans="9:68" s="9" customFormat="1" x14ac:dyDescent="0.25">
      <c r="I414" s="14"/>
      <c r="J414" s="14"/>
      <c r="K414" s="14"/>
      <c r="L414" s="4"/>
      <c r="M414" s="4"/>
      <c r="N414" s="4"/>
      <c r="O414" s="4"/>
      <c r="P414" s="4"/>
      <c r="Q414" s="4"/>
      <c r="Y414" s="14"/>
      <c r="Z414" s="14"/>
      <c r="AA414" s="14"/>
      <c r="AB414" s="4"/>
      <c r="AC414" s="4"/>
      <c r="AD414" s="4"/>
      <c r="AE414" s="4"/>
      <c r="AF414" s="4"/>
      <c r="AG414" s="4"/>
      <c r="BC414" s="14"/>
      <c r="BD414" s="14"/>
      <c r="BE414" s="14"/>
      <c r="BF414" s="4"/>
      <c r="BG414" s="4"/>
      <c r="BH414" s="4"/>
      <c r="BI414" s="4"/>
      <c r="BJ414" s="4"/>
      <c r="BK414" s="14"/>
      <c r="BL414" s="4"/>
      <c r="BM414" s="4"/>
      <c r="BN414" s="4"/>
      <c r="BO414" s="4"/>
      <c r="BP414" s="4"/>
    </row>
    <row r="415" spans="9:68" s="9" customFormat="1" x14ac:dyDescent="0.25">
      <c r="I415" s="14"/>
      <c r="J415" s="14"/>
      <c r="K415" s="14"/>
      <c r="L415" s="4"/>
      <c r="M415" s="4"/>
      <c r="N415" s="4"/>
      <c r="O415" s="4"/>
      <c r="P415" s="4"/>
      <c r="Q415" s="4"/>
      <c r="Y415" s="14"/>
      <c r="Z415" s="14"/>
      <c r="AA415" s="14"/>
      <c r="AB415" s="4"/>
      <c r="AC415" s="4"/>
      <c r="AD415" s="4"/>
      <c r="AE415" s="4"/>
      <c r="AF415" s="4"/>
      <c r="AG415" s="4"/>
      <c r="BC415" s="14"/>
      <c r="BD415" s="14"/>
      <c r="BE415" s="14"/>
      <c r="BF415" s="4"/>
      <c r="BG415" s="4"/>
      <c r="BH415" s="4"/>
      <c r="BI415" s="4"/>
      <c r="BJ415" s="4"/>
      <c r="BK415" s="14"/>
      <c r="BL415" s="4"/>
      <c r="BM415" s="4"/>
      <c r="BN415" s="4"/>
      <c r="BO415" s="4"/>
      <c r="BP415" s="4"/>
    </row>
    <row r="416" spans="9:68" s="9" customFormat="1" x14ac:dyDescent="0.25">
      <c r="I416" s="14"/>
      <c r="J416" s="14"/>
      <c r="K416" s="14"/>
      <c r="L416" s="4"/>
      <c r="M416" s="4"/>
      <c r="N416" s="4"/>
      <c r="O416" s="4"/>
      <c r="P416" s="4"/>
      <c r="Q416" s="4"/>
      <c r="Y416" s="14"/>
      <c r="Z416" s="14"/>
      <c r="AA416" s="14"/>
      <c r="AB416" s="4"/>
      <c r="AC416" s="4"/>
      <c r="AD416" s="4"/>
      <c r="AE416" s="4"/>
      <c r="AF416" s="4"/>
      <c r="AG416" s="4"/>
      <c r="BC416" s="14"/>
      <c r="BD416" s="14"/>
      <c r="BE416" s="14"/>
      <c r="BF416" s="4"/>
      <c r="BG416" s="4"/>
      <c r="BH416" s="4"/>
      <c r="BI416" s="4"/>
      <c r="BJ416" s="4"/>
      <c r="BK416" s="14"/>
      <c r="BL416" s="4"/>
      <c r="BM416" s="4"/>
      <c r="BN416" s="4"/>
      <c r="BO416" s="4"/>
      <c r="BP416" s="4"/>
    </row>
    <row r="417" spans="9:68" s="9" customFormat="1" x14ac:dyDescent="0.25">
      <c r="I417" s="14"/>
      <c r="J417" s="14"/>
      <c r="K417" s="14"/>
      <c r="L417" s="4"/>
      <c r="M417" s="4"/>
      <c r="N417" s="4"/>
      <c r="O417" s="4"/>
      <c r="P417" s="4"/>
      <c r="Q417" s="4"/>
      <c r="Y417" s="14"/>
      <c r="Z417" s="14"/>
      <c r="AA417" s="14"/>
      <c r="AB417" s="4"/>
      <c r="AC417" s="4"/>
      <c r="AD417" s="4"/>
      <c r="AE417" s="4"/>
      <c r="AF417" s="4"/>
      <c r="AG417" s="4"/>
      <c r="BC417" s="14"/>
      <c r="BD417" s="14"/>
      <c r="BE417" s="14"/>
      <c r="BF417" s="4"/>
      <c r="BG417" s="4"/>
      <c r="BH417" s="4"/>
      <c r="BI417" s="4"/>
      <c r="BJ417" s="4"/>
      <c r="BK417" s="14"/>
      <c r="BL417" s="4"/>
      <c r="BM417" s="4"/>
      <c r="BN417" s="4"/>
      <c r="BO417" s="4"/>
      <c r="BP417" s="4"/>
    </row>
    <row r="418" spans="9:68" s="9" customFormat="1" x14ac:dyDescent="0.25">
      <c r="I418" s="14"/>
      <c r="J418" s="14"/>
      <c r="K418" s="14"/>
      <c r="L418" s="4"/>
      <c r="M418" s="4"/>
      <c r="N418" s="4"/>
      <c r="O418" s="4"/>
      <c r="P418" s="4"/>
      <c r="Q418" s="4"/>
      <c r="Y418" s="14"/>
      <c r="Z418" s="14"/>
      <c r="AA418" s="14"/>
      <c r="AB418" s="4"/>
      <c r="AC418" s="4"/>
      <c r="AD418" s="4"/>
      <c r="AE418" s="4"/>
      <c r="AF418" s="4"/>
      <c r="AG418" s="4"/>
      <c r="BC418" s="14"/>
      <c r="BD418" s="14"/>
      <c r="BE418" s="14"/>
      <c r="BF418" s="4"/>
      <c r="BG418" s="4"/>
      <c r="BH418" s="4"/>
      <c r="BI418" s="4"/>
      <c r="BJ418" s="4"/>
      <c r="BK418" s="14"/>
      <c r="BL418" s="4"/>
      <c r="BM418" s="4"/>
      <c r="BN418" s="4"/>
      <c r="BO418" s="4"/>
      <c r="BP418" s="4"/>
    </row>
    <row r="419" spans="9:68" s="9" customFormat="1" x14ac:dyDescent="0.25">
      <c r="I419" s="14"/>
      <c r="J419" s="14"/>
      <c r="K419" s="14"/>
      <c r="L419" s="4"/>
      <c r="M419" s="4"/>
      <c r="N419" s="4"/>
      <c r="O419" s="4"/>
      <c r="P419" s="4"/>
      <c r="Q419" s="4"/>
      <c r="Y419" s="14"/>
      <c r="Z419" s="14"/>
      <c r="AA419" s="14"/>
      <c r="AB419" s="4"/>
      <c r="AC419" s="4"/>
      <c r="AD419" s="4"/>
      <c r="AE419" s="4"/>
      <c r="AF419" s="4"/>
      <c r="AG419" s="4"/>
      <c r="BC419" s="14"/>
      <c r="BD419" s="14"/>
      <c r="BE419" s="14"/>
      <c r="BF419" s="4"/>
      <c r="BG419" s="4"/>
      <c r="BH419" s="4"/>
      <c r="BI419" s="4"/>
      <c r="BJ419" s="4"/>
      <c r="BK419" s="14"/>
      <c r="BL419" s="4"/>
      <c r="BM419" s="4"/>
      <c r="BN419" s="4"/>
      <c r="BO419" s="4"/>
      <c r="BP419" s="4"/>
    </row>
    <row r="420" spans="9:68" s="9" customFormat="1" x14ac:dyDescent="0.25">
      <c r="I420" s="14"/>
      <c r="J420" s="14"/>
      <c r="K420" s="14"/>
      <c r="L420" s="4"/>
      <c r="M420" s="4"/>
      <c r="N420" s="4"/>
      <c r="O420" s="4"/>
      <c r="P420" s="4"/>
      <c r="Q420" s="4"/>
      <c r="Y420" s="14"/>
      <c r="Z420" s="14"/>
      <c r="AA420" s="14"/>
      <c r="AB420" s="4"/>
      <c r="AC420" s="4"/>
      <c r="AD420" s="4"/>
      <c r="AE420" s="4"/>
      <c r="AF420" s="4"/>
      <c r="AG420" s="4"/>
      <c r="BC420" s="14"/>
      <c r="BD420" s="14"/>
      <c r="BE420" s="14"/>
      <c r="BF420" s="4"/>
      <c r="BG420" s="4"/>
      <c r="BH420" s="4"/>
      <c r="BI420" s="4"/>
      <c r="BJ420" s="4"/>
      <c r="BK420" s="14"/>
      <c r="BL420" s="4"/>
      <c r="BM420" s="4"/>
      <c r="BN420" s="4"/>
      <c r="BO420" s="4"/>
      <c r="BP420" s="4"/>
    </row>
    <row r="421" spans="9:68" s="9" customFormat="1" x14ac:dyDescent="0.25">
      <c r="I421" s="14"/>
      <c r="J421" s="14"/>
      <c r="K421" s="14"/>
      <c r="L421" s="4"/>
      <c r="M421" s="4"/>
      <c r="N421" s="4"/>
      <c r="O421" s="4"/>
      <c r="P421" s="4"/>
      <c r="Q421" s="4"/>
      <c r="Y421" s="14"/>
      <c r="Z421" s="14"/>
      <c r="AA421" s="14"/>
      <c r="AB421" s="4"/>
      <c r="AC421" s="4"/>
      <c r="AD421" s="4"/>
      <c r="AE421" s="4"/>
      <c r="AF421" s="4"/>
      <c r="AG421" s="4"/>
      <c r="BC421" s="14"/>
      <c r="BD421" s="14"/>
      <c r="BE421" s="14"/>
      <c r="BF421" s="4"/>
      <c r="BG421" s="4"/>
      <c r="BH421" s="4"/>
      <c r="BI421" s="4"/>
      <c r="BJ421" s="4"/>
      <c r="BK421" s="14"/>
      <c r="BL421" s="4"/>
      <c r="BM421" s="4"/>
      <c r="BN421" s="4"/>
      <c r="BO421" s="4"/>
      <c r="BP421" s="4"/>
    </row>
    <row r="422" spans="9:68" s="9" customFormat="1" x14ac:dyDescent="0.25">
      <c r="I422" s="14"/>
      <c r="J422" s="14"/>
      <c r="K422" s="14"/>
      <c r="L422" s="4"/>
      <c r="M422" s="4"/>
      <c r="N422" s="4"/>
      <c r="O422" s="4"/>
      <c r="P422" s="4"/>
      <c r="Q422" s="4"/>
      <c r="Y422" s="14"/>
      <c r="Z422" s="14"/>
      <c r="AA422" s="14"/>
      <c r="AB422" s="4"/>
      <c r="AC422" s="4"/>
      <c r="AD422" s="4"/>
      <c r="AE422" s="4"/>
      <c r="AF422" s="4"/>
      <c r="AG422" s="4"/>
      <c r="BC422" s="14"/>
      <c r="BD422" s="14"/>
      <c r="BE422" s="14"/>
      <c r="BF422" s="4"/>
      <c r="BG422" s="4"/>
      <c r="BH422" s="4"/>
      <c r="BI422" s="4"/>
      <c r="BJ422" s="4"/>
      <c r="BK422" s="14"/>
      <c r="BL422" s="4"/>
      <c r="BM422" s="4"/>
      <c r="BN422" s="4"/>
      <c r="BO422" s="4"/>
      <c r="BP422" s="4"/>
    </row>
    <row r="423" spans="9:68" s="9" customFormat="1" x14ac:dyDescent="0.25">
      <c r="I423" s="14"/>
      <c r="J423" s="14"/>
      <c r="K423" s="14"/>
      <c r="L423" s="4"/>
      <c r="M423" s="4"/>
      <c r="N423" s="4"/>
      <c r="O423" s="4"/>
      <c r="P423" s="4"/>
      <c r="Q423" s="4"/>
      <c r="Y423" s="14"/>
      <c r="Z423" s="14"/>
      <c r="AA423" s="14"/>
      <c r="AB423" s="4"/>
      <c r="AC423" s="4"/>
      <c r="AD423" s="4"/>
      <c r="AE423" s="4"/>
      <c r="AF423" s="4"/>
      <c r="AG423" s="4"/>
      <c r="BC423" s="14"/>
      <c r="BD423" s="14"/>
      <c r="BE423" s="14"/>
      <c r="BF423" s="4"/>
      <c r="BG423" s="4"/>
      <c r="BH423" s="4"/>
      <c r="BI423" s="4"/>
      <c r="BJ423" s="4"/>
      <c r="BK423" s="14"/>
      <c r="BL423" s="4"/>
      <c r="BM423" s="4"/>
      <c r="BN423" s="4"/>
      <c r="BO423" s="4"/>
      <c r="BP423" s="4"/>
    </row>
    <row r="424" spans="9:68" s="9" customFormat="1" x14ac:dyDescent="0.25">
      <c r="I424" s="14"/>
      <c r="J424" s="14"/>
      <c r="K424" s="14"/>
      <c r="L424" s="4"/>
      <c r="M424" s="4"/>
      <c r="N424" s="4"/>
      <c r="O424" s="4"/>
      <c r="P424" s="4"/>
      <c r="Q424" s="4"/>
      <c r="Y424" s="14"/>
      <c r="Z424" s="14"/>
      <c r="AA424" s="14"/>
      <c r="AB424" s="4"/>
      <c r="AC424" s="4"/>
      <c r="AD424" s="4"/>
      <c r="AE424" s="4"/>
      <c r="AF424" s="4"/>
      <c r="AG424" s="4"/>
      <c r="BC424" s="14"/>
      <c r="BD424" s="14"/>
      <c r="BE424" s="14"/>
      <c r="BF424" s="4"/>
      <c r="BG424" s="4"/>
      <c r="BH424" s="4"/>
      <c r="BI424" s="4"/>
      <c r="BJ424" s="4"/>
      <c r="BK424" s="14"/>
      <c r="BL424" s="4"/>
      <c r="BM424" s="4"/>
      <c r="BN424" s="4"/>
      <c r="BO424" s="4"/>
      <c r="BP424" s="4"/>
    </row>
    <row r="425" spans="9:68" s="9" customFormat="1" x14ac:dyDescent="0.25">
      <c r="I425" s="14"/>
      <c r="J425" s="14"/>
      <c r="K425" s="14"/>
      <c r="L425" s="4"/>
      <c r="M425" s="4"/>
      <c r="N425" s="4"/>
      <c r="O425" s="4"/>
      <c r="P425" s="4"/>
      <c r="Q425" s="4"/>
      <c r="Y425" s="14"/>
      <c r="Z425" s="14"/>
      <c r="AA425" s="14"/>
      <c r="AB425" s="4"/>
      <c r="AC425" s="4"/>
      <c r="AD425" s="4"/>
      <c r="AE425" s="4"/>
      <c r="AF425" s="4"/>
      <c r="AG425" s="4"/>
      <c r="BC425" s="14"/>
      <c r="BD425" s="14"/>
      <c r="BE425" s="14"/>
      <c r="BF425" s="4"/>
      <c r="BG425" s="4"/>
      <c r="BH425" s="4"/>
      <c r="BI425" s="4"/>
      <c r="BJ425" s="4"/>
      <c r="BK425" s="14"/>
      <c r="BL425" s="4"/>
      <c r="BM425" s="4"/>
      <c r="BN425" s="4"/>
      <c r="BO425" s="4"/>
      <c r="BP425" s="4"/>
    </row>
    <row r="426" spans="9:68" s="9" customFormat="1" x14ac:dyDescent="0.25">
      <c r="I426" s="14"/>
      <c r="J426" s="14"/>
      <c r="K426" s="14"/>
      <c r="L426" s="4"/>
      <c r="M426" s="4"/>
      <c r="N426" s="4"/>
      <c r="O426" s="4"/>
      <c r="P426" s="4"/>
      <c r="Q426" s="4"/>
      <c r="Y426" s="14"/>
      <c r="Z426" s="14"/>
      <c r="AA426" s="14"/>
      <c r="AB426" s="4"/>
      <c r="AC426" s="4"/>
      <c r="AD426" s="4"/>
      <c r="AE426" s="4"/>
      <c r="AF426" s="4"/>
      <c r="AG426" s="4"/>
      <c r="BC426" s="14"/>
      <c r="BD426" s="14"/>
      <c r="BE426" s="14"/>
      <c r="BF426" s="4"/>
      <c r="BG426" s="4"/>
      <c r="BH426" s="4"/>
      <c r="BI426" s="4"/>
      <c r="BJ426" s="4"/>
      <c r="BK426" s="14"/>
      <c r="BL426" s="4"/>
      <c r="BM426" s="4"/>
      <c r="BN426" s="4"/>
      <c r="BO426" s="4"/>
      <c r="BP426" s="4"/>
    </row>
    <row r="427" spans="9:68" s="9" customFormat="1" x14ac:dyDescent="0.25">
      <c r="I427" s="14"/>
      <c r="J427" s="14"/>
      <c r="K427" s="14"/>
      <c r="L427" s="4"/>
      <c r="M427" s="4"/>
      <c r="N427" s="4"/>
      <c r="O427" s="4"/>
      <c r="P427" s="4"/>
      <c r="Q427" s="4"/>
      <c r="Y427" s="14"/>
      <c r="Z427" s="14"/>
      <c r="AA427" s="14"/>
      <c r="AB427" s="4"/>
      <c r="AC427" s="4"/>
      <c r="AD427" s="4"/>
      <c r="AE427" s="4"/>
      <c r="AF427" s="4"/>
      <c r="AG427" s="4"/>
      <c r="BC427" s="14"/>
      <c r="BD427" s="14"/>
      <c r="BE427" s="14"/>
      <c r="BF427" s="4"/>
      <c r="BG427" s="4"/>
      <c r="BH427" s="4"/>
      <c r="BI427" s="4"/>
      <c r="BJ427" s="4"/>
      <c r="BK427" s="14"/>
      <c r="BL427" s="4"/>
      <c r="BM427" s="4"/>
      <c r="BN427" s="4"/>
      <c r="BO427" s="4"/>
      <c r="BP427" s="4"/>
    </row>
    <row r="428" spans="9:68" s="9" customFormat="1" x14ac:dyDescent="0.25">
      <c r="I428" s="14"/>
      <c r="J428" s="14"/>
      <c r="K428" s="14"/>
      <c r="L428" s="4"/>
      <c r="M428" s="4"/>
      <c r="N428" s="4"/>
      <c r="O428" s="4"/>
      <c r="P428" s="4"/>
      <c r="Q428" s="4"/>
      <c r="Y428" s="14"/>
      <c r="Z428" s="14"/>
      <c r="AA428" s="14"/>
      <c r="AB428" s="4"/>
      <c r="AC428" s="4"/>
      <c r="AD428" s="4"/>
      <c r="AE428" s="4"/>
      <c r="AF428" s="4"/>
      <c r="AG428" s="4"/>
      <c r="BC428" s="14"/>
      <c r="BD428" s="14"/>
      <c r="BE428" s="14"/>
      <c r="BF428" s="4"/>
      <c r="BG428" s="4"/>
      <c r="BH428" s="4"/>
      <c r="BI428" s="4"/>
      <c r="BJ428" s="4"/>
      <c r="BK428" s="14"/>
      <c r="BL428" s="4"/>
      <c r="BM428" s="4"/>
      <c r="BN428" s="4"/>
      <c r="BO428" s="4"/>
      <c r="BP428" s="4"/>
    </row>
    <row r="429" spans="9:68" s="9" customFormat="1" x14ac:dyDescent="0.25">
      <c r="I429" s="14"/>
      <c r="J429" s="14"/>
      <c r="K429" s="14"/>
      <c r="L429" s="4"/>
      <c r="M429" s="4"/>
      <c r="N429" s="4"/>
      <c r="O429" s="4"/>
      <c r="P429" s="4"/>
      <c r="Q429" s="4"/>
      <c r="Y429" s="14"/>
      <c r="Z429" s="14"/>
      <c r="AA429" s="14"/>
      <c r="AB429" s="4"/>
      <c r="AC429" s="4"/>
      <c r="AD429" s="4"/>
      <c r="AE429" s="4"/>
      <c r="AF429" s="4"/>
      <c r="AG429" s="4"/>
      <c r="BC429" s="14"/>
      <c r="BD429" s="14"/>
      <c r="BE429" s="14"/>
      <c r="BF429" s="4"/>
      <c r="BG429" s="4"/>
      <c r="BH429" s="4"/>
      <c r="BI429" s="4"/>
      <c r="BJ429" s="4"/>
      <c r="BK429" s="14"/>
      <c r="BL429" s="4"/>
      <c r="BM429" s="4"/>
      <c r="BN429" s="4"/>
      <c r="BO429" s="4"/>
      <c r="BP429" s="4"/>
    </row>
    <row r="430" spans="9:68" s="9" customFormat="1" x14ac:dyDescent="0.25">
      <c r="I430" s="14"/>
      <c r="J430" s="14"/>
      <c r="K430" s="14"/>
      <c r="L430" s="4"/>
      <c r="M430" s="4"/>
      <c r="N430" s="4"/>
      <c r="O430" s="4"/>
      <c r="P430" s="4"/>
      <c r="Q430" s="4"/>
      <c r="Y430" s="14"/>
      <c r="Z430" s="14"/>
      <c r="AA430" s="14"/>
      <c r="AB430" s="4"/>
      <c r="AC430" s="4"/>
      <c r="AD430" s="4"/>
      <c r="AE430" s="4"/>
      <c r="AF430" s="4"/>
      <c r="AG430" s="4"/>
      <c r="BC430" s="14"/>
      <c r="BD430" s="14"/>
      <c r="BE430" s="14"/>
      <c r="BF430" s="4"/>
      <c r="BG430" s="4"/>
      <c r="BH430" s="4"/>
      <c r="BI430" s="4"/>
      <c r="BJ430" s="4"/>
      <c r="BK430" s="14"/>
      <c r="BL430" s="4"/>
      <c r="BM430" s="4"/>
      <c r="BN430" s="4"/>
      <c r="BO430" s="4"/>
      <c r="BP430" s="4"/>
    </row>
    <row r="431" spans="9:68" s="9" customFormat="1" x14ac:dyDescent="0.25">
      <c r="I431" s="14"/>
      <c r="J431" s="14"/>
      <c r="K431" s="14"/>
      <c r="L431" s="4"/>
      <c r="M431" s="4"/>
      <c r="N431" s="4"/>
      <c r="O431" s="4"/>
      <c r="P431" s="4"/>
      <c r="Q431" s="4"/>
      <c r="Y431" s="14"/>
      <c r="Z431" s="14"/>
      <c r="AA431" s="14"/>
      <c r="AB431" s="4"/>
      <c r="AC431" s="4"/>
      <c r="AD431" s="4"/>
      <c r="AE431" s="4"/>
      <c r="AF431" s="4"/>
      <c r="AG431" s="4"/>
      <c r="BC431" s="14"/>
      <c r="BD431" s="14"/>
      <c r="BE431" s="14"/>
      <c r="BF431" s="4"/>
      <c r="BG431" s="4"/>
      <c r="BH431" s="4"/>
      <c r="BI431" s="4"/>
      <c r="BJ431" s="4"/>
      <c r="BK431" s="14"/>
      <c r="BL431" s="4"/>
      <c r="BM431" s="4"/>
      <c r="BN431" s="4"/>
      <c r="BO431" s="4"/>
      <c r="BP431" s="4"/>
    </row>
    <row r="432" spans="9:68" s="9" customFormat="1" x14ac:dyDescent="0.25">
      <c r="I432" s="14"/>
      <c r="J432" s="14"/>
      <c r="K432" s="14"/>
      <c r="L432" s="4"/>
      <c r="M432" s="4"/>
      <c r="N432" s="4"/>
      <c r="O432" s="4"/>
      <c r="P432" s="4"/>
      <c r="Q432" s="4"/>
      <c r="Y432" s="14"/>
      <c r="Z432" s="14"/>
      <c r="AA432" s="14"/>
      <c r="AB432" s="4"/>
      <c r="AC432" s="4"/>
      <c r="AD432" s="4"/>
      <c r="AE432" s="4"/>
      <c r="AF432" s="4"/>
      <c r="AG432" s="4"/>
      <c r="BC432" s="14"/>
      <c r="BD432" s="14"/>
      <c r="BE432" s="14"/>
      <c r="BF432" s="4"/>
      <c r="BG432" s="4"/>
      <c r="BH432" s="4"/>
      <c r="BI432" s="4"/>
      <c r="BJ432" s="4"/>
      <c r="BK432" s="14"/>
      <c r="BL432" s="4"/>
      <c r="BM432" s="4"/>
      <c r="BN432" s="4"/>
      <c r="BO432" s="4"/>
      <c r="BP432" s="4"/>
    </row>
    <row r="433" spans="9:68" s="9" customFormat="1" x14ac:dyDescent="0.25">
      <c r="I433" s="14"/>
      <c r="J433" s="14"/>
      <c r="K433" s="14"/>
      <c r="L433" s="4"/>
      <c r="M433" s="4"/>
      <c r="N433" s="4"/>
      <c r="O433" s="4"/>
      <c r="P433" s="4"/>
      <c r="Q433" s="4"/>
      <c r="Y433" s="14"/>
      <c r="Z433" s="14"/>
      <c r="AA433" s="14"/>
      <c r="AB433" s="4"/>
      <c r="AC433" s="4"/>
      <c r="AD433" s="4"/>
      <c r="AE433" s="4"/>
      <c r="AF433" s="4"/>
      <c r="AG433" s="4"/>
      <c r="BC433" s="14"/>
      <c r="BD433" s="14"/>
      <c r="BE433" s="14"/>
      <c r="BF433" s="4"/>
      <c r="BG433" s="4"/>
      <c r="BH433" s="4"/>
      <c r="BI433" s="4"/>
      <c r="BJ433" s="4"/>
      <c r="BK433" s="14"/>
      <c r="BL433" s="4"/>
      <c r="BM433" s="4"/>
      <c r="BN433" s="4"/>
      <c r="BO433" s="4"/>
      <c r="BP433" s="4"/>
    </row>
    <row r="434" spans="9:68" s="9" customFormat="1" x14ac:dyDescent="0.25">
      <c r="I434" s="14"/>
      <c r="J434" s="14"/>
      <c r="K434" s="14"/>
      <c r="L434" s="4"/>
      <c r="M434" s="4"/>
      <c r="N434" s="4"/>
      <c r="O434" s="4"/>
      <c r="P434" s="4"/>
      <c r="Q434" s="4"/>
      <c r="Y434" s="14"/>
      <c r="Z434" s="14"/>
      <c r="AA434" s="14"/>
      <c r="AB434" s="4"/>
      <c r="AC434" s="4"/>
      <c r="AD434" s="4"/>
      <c r="AE434" s="4"/>
      <c r="AF434" s="4"/>
      <c r="AG434" s="4"/>
      <c r="BC434" s="14"/>
      <c r="BD434" s="14"/>
      <c r="BE434" s="14"/>
      <c r="BF434" s="4"/>
      <c r="BG434" s="4"/>
      <c r="BH434" s="4"/>
      <c r="BI434" s="4"/>
      <c r="BJ434" s="4"/>
      <c r="BK434" s="14"/>
      <c r="BL434" s="4"/>
      <c r="BM434" s="4"/>
      <c r="BN434" s="4"/>
      <c r="BO434" s="4"/>
      <c r="BP434" s="4"/>
    </row>
    <row r="435" spans="9:68" s="9" customFormat="1" x14ac:dyDescent="0.25">
      <c r="I435" s="14"/>
      <c r="J435" s="14"/>
      <c r="K435" s="14"/>
      <c r="L435" s="4"/>
      <c r="M435" s="4"/>
      <c r="N435" s="4"/>
      <c r="O435" s="4"/>
      <c r="P435" s="4"/>
      <c r="Q435" s="4"/>
      <c r="Y435" s="14"/>
      <c r="Z435" s="14"/>
      <c r="AA435" s="14"/>
      <c r="AB435" s="4"/>
      <c r="AC435" s="4"/>
      <c r="AD435" s="4"/>
      <c r="AE435" s="4"/>
      <c r="AF435" s="4"/>
      <c r="AG435" s="4"/>
      <c r="BC435" s="14"/>
      <c r="BD435" s="14"/>
      <c r="BE435" s="14"/>
      <c r="BF435" s="4"/>
      <c r="BG435" s="4"/>
      <c r="BH435" s="4"/>
      <c r="BI435" s="4"/>
      <c r="BJ435" s="4"/>
      <c r="BK435" s="14"/>
      <c r="BL435" s="4"/>
      <c r="BM435" s="4"/>
      <c r="BN435" s="4"/>
      <c r="BO435" s="4"/>
      <c r="BP435" s="4"/>
    </row>
    <row r="436" spans="9:68" s="9" customFormat="1" x14ac:dyDescent="0.25">
      <c r="I436" s="14"/>
      <c r="J436" s="14"/>
      <c r="K436" s="14"/>
      <c r="L436" s="4"/>
      <c r="M436" s="4"/>
      <c r="N436" s="4"/>
      <c r="O436" s="4"/>
      <c r="P436" s="4"/>
      <c r="Q436" s="4"/>
      <c r="Y436" s="14"/>
      <c r="Z436" s="14"/>
      <c r="AA436" s="14"/>
      <c r="AB436" s="4"/>
      <c r="AC436" s="4"/>
      <c r="AD436" s="4"/>
      <c r="AE436" s="4"/>
      <c r="AF436" s="4"/>
      <c r="AG436" s="4"/>
      <c r="BC436" s="14"/>
      <c r="BD436" s="14"/>
      <c r="BE436" s="14"/>
      <c r="BF436" s="4"/>
      <c r="BG436" s="4"/>
      <c r="BH436" s="4"/>
      <c r="BI436" s="4"/>
      <c r="BJ436" s="4"/>
      <c r="BK436" s="14"/>
      <c r="BL436" s="4"/>
      <c r="BM436" s="4"/>
      <c r="BN436" s="4"/>
      <c r="BO436" s="4"/>
      <c r="BP436" s="4"/>
    </row>
    <row r="437" spans="9:68" s="9" customFormat="1" x14ac:dyDescent="0.25">
      <c r="I437" s="14"/>
      <c r="J437" s="14"/>
      <c r="K437" s="14"/>
      <c r="L437" s="4"/>
      <c r="M437" s="4"/>
      <c r="N437" s="4"/>
      <c r="O437" s="4"/>
      <c r="P437" s="4"/>
      <c r="Q437" s="4"/>
      <c r="Y437" s="14"/>
      <c r="Z437" s="14"/>
      <c r="AA437" s="14"/>
      <c r="AB437" s="4"/>
      <c r="AC437" s="4"/>
      <c r="AD437" s="4"/>
      <c r="AE437" s="4"/>
      <c r="AF437" s="4"/>
      <c r="AG437" s="4"/>
      <c r="BC437" s="14"/>
      <c r="BD437" s="14"/>
      <c r="BE437" s="14"/>
      <c r="BF437" s="4"/>
      <c r="BG437" s="4"/>
      <c r="BH437" s="4"/>
      <c r="BI437" s="4"/>
      <c r="BJ437" s="4"/>
      <c r="BK437" s="14"/>
      <c r="BL437" s="4"/>
      <c r="BM437" s="4"/>
      <c r="BN437" s="4"/>
      <c r="BO437" s="4"/>
      <c r="BP437" s="4"/>
    </row>
    <row r="438" spans="9:68" s="9" customFormat="1" x14ac:dyDescent="0.25">
      <c r="I438" s="14"/>
      <c r="J438" s="14"/>
      <c r="K438" s="14"/>
      <c r="L438" s="4"/>
      <c r="M438" s="4"/>
      <c r="N438" s="4"/>
      <c r="O438" s="4"/>
      <c r="P438" s="4"/>
      <c r="Q438" s="4"/>
      <c r="Y438" s="14"/>
      <c r="Z438" s="14"/>
      <c r="AA438" s="14"/>
      <c r="AB438" s="4"/>
      <c r="AC438" s="4"/>
      <c r="AD438" s="4"/>
      <c r="AE438" s="4"/>
      <c r="AF438" s="4"/>
      <c r="AG438" s="4"/>
      <c r="BC438" s="14"/>
      <c r="BD438" s="14"/>
      <c r="BE438" s="14"/>
      <c r="BF438" s="4"/>
      <c r="BG438" s="4"/>
      <c r="BH438" s="4"/>
      <c r="BI438" s="4"/>
      <c r="BJ438" s="4"/>
      <c r="BK438" s="14"/>
      <c r="BL438" s="4"/>
      <c r="BM438" s="4"/>
      <c r="BN438" s="4"/>
      <c r="BO438" s="4"/>
      <c r="BP438" s="4"/>
    </row>
    <row r="439" spans="9:68" s="9" customFormat="1" x14ac:dyDescent="0.25">
      <c r="I439" s="14"/>
      <c r="J439" s="14"/>
      <c r="K439" s="14"/>
      <c r="L439" s="4"/>
      <c r="M439" s="4"/>
      <c r="N439" s="4"/>
      <c r="O439" s="4"/>
      <c r="P439" s="4"/>
      <c r="Q439" s="4"/>
      <c r="Y439" s="14"/>
      <c r="Z439" s="14"/>
      <c r="AA439" s="14"/>
      <c r="AB439" s="4"/>
      <c r="AC439" s="4"/>
      <c r="AD439" s="4"/>
      <c r="AE439" s="4"/>
      <c r="AF439" s="4"/>
      <c r="AG439" s="4"/>
      <c r="BC439" s="14"/>
      <c r="BD439" s="14"/>
      <c r="BE439" s="14"/>
      <c r="BF439" s="4"/>
      <c r="BG439" s="4"/>
      <c r="BH439" s="4"/>
      <c r="BI439" s="4"/>
      <c r="BJ439" s="4"/>
      <c r="BK439" s="14"/>
      <c r="BL439" s="4"/>
      <c r="BM439" s="4"/>
      <c r="BN439" s="4"/>
      <c r="BO439" s="4"/>
      <c r="BP439" s="4"/>
    </row>
    <row r="440" spans="9:68" s="9" customFormat="1" x14ac:dyDescent="0.25">
      <c r="I440" s="14"/>
      <c r="J440" s="14"/>
      <c r="K440" s="14"/>
      <c r="L440" s="4"/>
      <c r="M440" s="4"/>
      <c r="N440" s="4"/>
      <c r="O440" s="4"/>
      <c r="P440" s="4"/>
      <c r="Q440" s="4"/>
      <c r="Y440" s="14"/>
      <c r="Z440" s="14"/>
      <c r="AA440" s="14"/>
      <c r="AB440" s="4"/>
      <c r="AC440" s="4"/>
      <c r="AD440" s="4"/>
      <c r="AE440" s="4"/>
      <c r="AF440" s="4"/>
      <c r="AG440" s="4"/>
      <c r="BC440" s="14"/>
      <c r="BD440" s="14"/>
      <c r="BE440" s="14"/>
      <c r="BF440" s="4"/>
      <c r="BG440" s="4"/>
      <c r="BH440" s="4"/>
      <c r="BI440" s="4"/>
      <c r="BJ440" s="4"/>
      <c r="BK440" s="14"/>
      <c r="BL440" s="4"/>
      <c r="BM440" s="4"/>
      <c r="BN440" s="4"/>
      <c r="BO440" s="4"/>
      <c r="BP440" s="4"/>
    </row>
    <row r="441" spans="9:68" s="9" customFormat="1" x14ac:dyDescent="0.25">
      <c r="I441" s="14"/>
      <c r="J441" s="14"/>
      <c r="K441" s="14"/>
      <c r="L441" s="4"/>
      <c r="M441" s="4"/>
      <c r="N441" s="4"/>
      <c r="O441" s="4"/>
      <c r="P441" s="4"/>
      <c r="Q441" s="4"/>
      <c r="Y441" s="14"/>
      <c r="Z441" s="14"/>
      <c r="AA441" s="14"/>
      <c r="AB441" s="4"/>
      <c r="AC441" s="4"/>
      <c r="AD441" s="4"/>
      <c r="AE441" s="4"/>
      <c r="AF441" s="4"/>
      <c r="AG441" s="4"/>
      <c r="BC441" s="14"/>
      <c r="BD441" s="14"/>
      <c r="BE441" s="14"/>
      <c r="BF441" s="4"/>
      <c r="BG441" s="4"/>
      <c r="BH441" s="4"/>
      <c r="BI441" s="4"/>
      <c r="BJ441" s="4"/>
      <c r="BK441" s="14"/>
      <c r="BL441" s="4"/>
      <c r="BM441" s="4"/>
      <c r="BN441" s="4"/>
      <c r="BO441" s="4"/>
      <c r="BP441" s="4"/>
    </row>
    <row r="442" spans="9:68" s="9" customFormat="1" x14ac:dyDescent="0.25">
      <c r="I442" s="14"/>
      <c r="J442" s="14"/>
      <c r="K442" s="14"/>
      <c r="L442" s="4"/>
      <c r="M442" s="4"/>
      <c r="N442" s="4"/>
      <c r="O442" s="4"/>
      <c r="P442" s="4"/>
      <c r="Q442" s="4"/>
      <c r="Y442" s="14"/>
      <c r="Z442" s="14"/>
      <c r="AA442" s="14"/>
      <c r="AB442" s="4"/>
      <c r="AC442" s="4"/>
      <c r="AD442" s="4"/>
      <c r="AE442" s="4"/>
      <c r="AF442" s="4"/>
      <c r="AG442" s="4"/>
      <c r="BC442" s="14"/>
      <c r="BD442" s="14"/>
      <c r="BE442" s="14"/>
      <c r="BF442" s="4"/>
      <c r="BG442" s="4"/>
      <c r="BH442" s="4"/>
      <c r="BI442" s="4"/>
      <c r="BJ442" s="4"/>
      <c r="BK442" s="14"/>
      <c r="BL442" s="4"/>
      <c r="BM442" s="4"/>
      <c r="BN442" s="4"/>
      <c r="BO442" s="4"/>
      <c r="BP442" s="4"/>
    </row>
    <row r="443" spans="9:68" s="9" customFormat="1" x14ac:dyDescent="0.25">
      <c r="I443" s="14"/>
      <c r="J443" s="14"/>
      <c r="K443" s="14"/>
      <c r="L443" s="4"/>
      <c r="M443" s="4"/>
      <c r="N443" s="4"/>
      <c r="O443" s="4"/>
      <c r="P443" s="4"/>
      <c r="Q443" s="4"/>
      <c r="Y443" s="14"/>
      <c r="Z443" s="14"/>
      <c r="AA443" s="14"/>
      <c r="AB443" s="4"/>
      <c r="AC443" s="4"/>
      <c r="AD443" s="4"/>
      <c r="AE443" s="4"/>
      <c r="AF443" s="4"/>
      <c r="AG443" s="4"/>
      <c r="BC443" s="14"/>
      <c r="BD443" s="14"/>
      <c r="BE443" s="14"/>
      <c r="BF443" s="4"/>
      <c r="BG443" s="4"/>
      <c r="BH443" s="4"/>
      <c r="BI443" s="4"/>
      <c r="BJ443" s="4"/>
      <c r="BK443" s="14"/>
      <c r="BL443" s="4"/>
      <c r="BM443" s="4"/>
      <c r="BN443" s="4"/>
      <c r="BO443" s="4"/>
      <c r="BP443" s="4"/>
    </row>
    <row r="444" spans="9:68" s="9" customFormat="1" x14ac:dyDescent="0.25">
      <c r="I444" s="14"/>
      <c r="J444" s="14"/>
      <c r="K444" s="14"/>
      <c r="L444" s="4"/>
      <c r="M444" s="4"/>
      <c r="N444" s="4"/>
      <c r="O444" s="4"/>
      <c r="P444" s="4"/>
      <c r="Q444" s="4"/>
      <c r="Y444" s="14"/>
      <c r="Z444" s="14"/>
      <c r="AA444" s="14"/>
      <c r="AB444" s="4"/>
      <c r="AC444" s="4"/>
      <c r="AD444" s="4"/>
      <c r="AE444" s="4"/>
      <c r="AF444" s="4"/>
      <c r="AG444" s="4"/>
      <c r="BC444" s="14"/>
      <c r="BD444" s="14"/>
      <c r="BE444" s="14"/>
      <c r="BF444" s="4"/>
      <c r="BG444" s="4"/>
      <c r="BH444" s="4"/>
      <c r="BI444" s="4"/>
      <c r="BJ444" s="4"/>
      <c r="BK444" s="14"/>
      <c r="BL444" s="4"/>
      <c r="BM444" s="4"/>
      <c r="BN444" s="4"/>
      <c r="BO444" s="4"/>
      <c r="BP444" s="4"/>
    </row>
    <row r="445" spans="9:68" s="9" customFormat="1" x14ac:dyDescent="0.25">
      <c r="I445" s="14"/>
      <c r="J445" s="14"/>
      <c r="K445" s="14"/>
      <c r="L445" s="4"/>
      <c r="M445" s="4"/>
      <c r="N445" s="4"/>
      <c r="O445" s="4"/>
      <c r="P445" s="4"/>
      <c r="Q445" s="4"/>
      <c r="Y445" s="14"/>
      <c r="Z445" s="14"/>
      <c r="AA445" s="14"/>
      <c r="AB445" s="4"/>
      <c r="AC445" s="4"/>
      <c r="AD445" s="4"/>
      <c r="AE445" s="4"/>
      <c r="AF445" s="4"/>
      <c r="AG445" s="4"/>
      <c r="BC445" s="14"/>
      <c r="BD445" s="14"/>
      <c r="BE445" s="14"/>
      <c r="BF445" s="4"/>
      <c r="BG445" s="4"/>
      <c r="BH445" s="4"/>
      <c r="BI445" s="4"/>
      <c r="BJ445" s="4"/>
      <c r="BK445" s="14"/>
      <c r="BL445" s="4"/>
      <c r="BM445" s="4"/>
      <c r="BN445" s="4"/>
      <c r="BO445" s="4"/>
      <c r="BP445" s="4"/>
    </row>
    <row r="446" spans="9:68" s="9" customFormat="1" x14ac:dyDescent="0.25">
      <c r="I446" s="14"/>
      <c r="J446" s="14"/>
      <c r="K446" s="14"/>
      <c r="L446" s="4"/>
      <c r="M446" s="4"/>
      <c r="N446" s="4"/>
      <c r="O446" s="4"/>
      <c r="P446" s="4"/>
      <c r="Q446" s="4"/>
      <c r="Y446" s="14"/>
      <c r="Z446" s="14"/>
      <c r="AA446" s="14"/>
      <c r="AB446" s="4"/>
      <c r="AC446" s="4"/>
      <c r="AD446" s="4"/>
      <c r="AE446" s="4"/>
      <c r="AF446" s="4"/>
      <c r="AG446" s="4"/>
      <c r="BC446" s="14"/>
      <c r="BD446" s="14"/>
      <c r="BE446" s="14"/>
      <c r="BF446" s="4"/>
      <c r="BG446" s="4"/>
      <c r="BH446" s="4"/>
      <c r="BI446" s="4"/>
      <c r="BJ446" s="4"/>
      <c r="BK446" s="14"/>
      <c r="BL446" s="4"/>
      <c r="BM446" s="4"/>
      <c r="BN446" s="4"/>
      <c r="BO446" s="4"/>
      <c r="BP446" s="4"/>
    </row>
    <row r="447" spans="9:68" s="9" customFormat="1" x14ac:dyDescent="0.25">
      <c r="I447" s="14"/>
      <c r="J447" s="14"/>
      <c r="K447" s="14"/>
      <c r="L447" s="4"/>
      <c r="M447" s="4"/>
      <c r="N447" s="4"/>
      <c r="O447" s="4"/>
      <c r="P447" s="4"/>
      <c r="Q447" s="4"/>
      <c r="Y447" s="14"/>
      <c r="Z447" s="14"/>
      <c r="AA447" s="14"/>
      <c r="AB447" s="4"/>
      <c r="AC447" s="4"/>
      <c r="AD447" s="4"/>
      <c r="AE447" s="4"/>
      <c r="AF447" s="4"/>
      <c r="AG447" s="4"/>
      <c r="BC447" s="14"/>
      <c r="BD447" s="14"/>
      <c r="BE447" s="14"/>
      <c r="BF447" s="4"/>
      <c r="BG447" s="4"/>
      <c r="BH447" s="4"/>
      <c r="BI447" s="4"/>
      <c r="BJ447" s="4"/>
      <c r="BK447" s="14"/>
      <c r="BL447" s="4"/>
      <c r="BM447" s="4"/>
      <c r="BN447" s="4"/>
      <c r="BO447" s="4"/>
      <c r="BP447" s="4"/>
    </row>
    <row r="448" spans="9:68" s="9" customFormat="1" x14ac:dyDescent="0.25">
      <c r="I448" s="14"/>
      <c r="J448" s="14"/>
      <c r="K448" s="14"/>
      <c r="L448" s="4"/>
      <c r="M448" s="4"/>
      <c r="N448" s="4"/>
      <c r="O448" s="4"/>
      <c r="P448" s="4"/>
      <c r="Q448" s="4"/>
      <c r="Y448" s="14"/>
      <c r="Z448" s="14"/>
      <c r="AA448" s="14"/>
      <c r="AB448" s="4"/>
      <c r="AC448" s="4"/>
      <c r="AD448" s="4"/>
      <c r="AE448" s="4"/>
      <c r="AF448" s="4"/>
      <c r="AG448" s="4"/>
      <c r="BC448" s="14"/>
      <c r="BD448" s="14"/>
      <c r="BE448" s="14"/>
      <c r="BF448" s="4"/>
      <c r="BG448" s="4"/>
      <c r="BH448" s="4"/>
      <c r="BI448" s="4"/>
      <c r="BJ448" s="4"/>
      <c r="BK448" s="14"/>
      <c r="BL448" s="4"/>
      <c r="BM448" s="4"/>
      <c r="BN448" s="4"/>
      <c r="BO448" s="4"/>
      <c r="BP448" s="4"/>
    </row>
    <row r="449" spans="9:68" s="9" customFormat="1" x14ac:dyDescent="0.25">
      <c r="I449" s="14"/>
      <c r="J449" s="14"/>
      <c r="K449" s="14"/>
      <c r="L449" s="4"/>
      <c r="M449" s="4"/>
      <c r="N449" s="4"/>
      <c r="O449" s="4"/>
      <c r="P449" s="4"/>
      <c r="Q449" s="4"/>
      <c r="Y449" s="14"/>
      <c r="Z449" s="14"/>
      <c r="AA449" s="14"/>
      <c r="AB449" s="4"/>
      <c r="AC449" s="4"/>
      <c r="AD449" s="4"/>
      <c r="AE449" s="4"/>
      <c r="AF449" s="4"/>
      <c r="AG449" s="4"/>
      <c r="BC449" s="14"/>
      <c r="BD449" s="14"/>
      <c r="BE449" s="14"/>
      <c r="BF449" s="4"/>
      <c r="BG449" s="4"/>
      <c r="BH449" s="4"/>
      <c r="BI449" s="4"/>
      <c r="BJ449" s="4"/>
      <c r="BK449" s="14"/>
      <c r="BL449" s="4"/>
      <c r="BM449" s="4"/>
      <c r="BN449" s="4"/>
      <c r="BO449" s="4"/>
      <c r="BP449" s="4"/>
    </row>
    <row r="450" spans="9:68" s="9" customFormat="1" x14ac:dyDescent="0.25">
      <c r="I450" s="14"/>
      <c r="J450" s="14"/>
      <c r="K450" s="14"/>
      <c r="L450" s="4"/>
      <c r="M450" s="4"/>
      <c r="N450" s="4"/>
      <c r="O450" s="4"/>
      <c r="P450" s="4"/>
      <c r="Q450" s="4"/>
      <c r="Y450" s="14"/>
      <c r="Z450" s="14"/>
      <c r="AA450" s="14"/>
      <c r="AB450" s="4"/>
      <c r="AC450" s="4"/>
      <c r="AD450" s="4"/>
      <c r="AE450" s="4"/>
      <c r="AF450" s="4"/>
      <c r="AG450" s="4"/>
      <c r="BC450" s="14"/>
      <c r="BD450" s="14"/>
      <c r="BE450" s="14"/>
      <c r="BF450" s="4"/>
      <c r="BG450" s="4"/>
      <c r="BH450" s="4"/>
      <c r="BI450" s="4"/>
      <c r="BJ450" s="4"/>
      <c r="BK450" s="14"/>
      <c r="BL450" s="4"/>
      <c r="BM450" s="4"/>
      <c r="BN450" s="4"/>
      <c r="BO450" s="4"/>
      <c r="BP450" s="4"/>
    </row>
    <row r="451" spans="9:68" s="9" customFormat="1" x14ac:dyDescent="0.25">
      <c r="I451" s="14"/>
      <c r="J451" s="14"/>
      <c r="K451" s="14"/>
      <c r="L451" s="4"/>
      <c r="M451" s="4"/>
      <c r="N451" s="4"/>
      <c r="O451" s="4"/>
      <c r="P451" s="4"/>
      <c r="Q451" s="4"/>
      <c r="Y451" s="14"/>
      <c r="Z451" s="14"/>
      <c r="AA451" s="14"/>
      <c r="AB451" s="4"/>
      <c r="AC451" s="4"/>
      <c r="AD451" s="4"/>
      <c r="AE451" s="4"/>
      <c r="AF451" s="4"/>
      <c r="AG451" s="4"/>
      <c r="BC451" s="14"/>
      <c r="BD451" s="14"/>
      <c r="BE451" s="14"/>
      <c r="BF451" s="4"/>
      <c r="BG451" s="4"/>
      <c r="BH451" s="4"/>
      <c r="BI451" s="4"/>
      <c r="BJ451" s="4"/>
      <c r="BK451" s="14"/>
      <c r="BL451" s="4"/>
      <c r="BM451" s="4"/>
      <c r="BN451" s="4"/>
      <c r="BO451" s="4"/>
      <c r="BP451" s="4"/>
    </row>
    <row r="452" spans="9:68" s="9" customFormat="1" x14ac:dyDescent="0.25">
      <c r="I452" s="14"/>
      <c r="J452" s="14"/>
      <c r="K452" s="14"/>
      <c r="L452" s="4"/>
      <c r="M452" s="4"/>
      <c r="N452" s="4"/>
      <c r="O452" s="4"/>
      <c r="P452" s="4"/>
      <c r="Q452" s="4"/>
      <c r="Y452" s="14"/>
      <c r="Z452" s="14"/>
      <c r="AA452" s="14"/>
      <c r="AB452" s="4"/>
      <c r="AC452" s="4"/>
      <c r="AD452" s="4"/>
      <c r="AE452" s="4"/>
      <c r="AF452" s="4"/>
      <c r="AG452" s="4"/>
      <c r="BC452" s="14"/>
      <c r="BD452" s="14"/>
      <c r="BE452" s="14"/>
      <c r="BF452" s="4"/>
      <c r="BG452" s="4"/>
      <c r="BH452" s="4"/>
      <c r="BI452" s="4"/>
      <c r="BJ452" s="4"/>
      <c r="BK452" s="14"/>
      <c r="BL452" s="4"/>
      <c r="BM452" s="4"/>
      <c r="BN452" s="4"/>
      <c r="BO452" s="4"/>
      <c r="BP452" s="4"/>
    </row>
    <row r="453" spans="9:68" s="9" customFormat="1" x14ac:dyDescent="0.25">
      <c r="I453" s="14"/>
      <c r="J453" s="14"/>
      <c r="K453" s="14"/>
      <c r="L453" s="4"/>
      <c r="M453" s="4"/>
      <c r="N453" s="4"/>
      <c r="O453" s="4"/>
      <c r="P453" s="4"/>
      <c r="Q453" s="4"/>
      <c r="Y453" s="14"/>
      <c r="Z453" s="14"/>
      <c r="AA453" s="14"/>
      <c r="AB453" s="4"/>
      <c r="AC453" s="4"/>
      <c r="AD453" s="4"/>
      <c r="AE453" s="4"/>
      <c r="AF453" s="4"/>
      <c r="AG453" s="4"/>
      <c r="BC453" s="14"/>
      <c r="BD453" s="14"/>
      <c r="BE453" s="14"/>
      <c r="BF453" s="4"/>
      <c r="BG453" s="4"/>
      <c r="BH453" s="4"/>
      <c r="BI453" s="4"/>
      <c r="BJ453" s="4"/>
      <c r="BK453" s="14"/>
      <c r="BL453" s="4"/>
      <c r="BM453" s="4"/>
      <c r="BN453" s="4"/>
      <c r="BO453" s="4"/>
      <c r="BP453" s="4"/>
    </row>
    <row r="454" spans="9:68" s="9" customFormat="1" x14ac:dyDescent="0.25">
      <c r="I454" s="14"/>
      <c r="J454" s="14"/>
      <c r="K454" s="14"/>
      <c r="L454" s="4"/>
      <c r="M454" s="4"/>
      <c r="N454" s="4"/>
      <c r="O454" s="4"/>
      <c r="P454" s="4"/>
      <c r="Q454" s="4"/>
      <c r="Y454" s="14"/>
      <c r="Z454" s="14"/>
      <c r="AA454" s="14"/>
      <c r="AB454" s="4"/>
      <c r="AC454" s="4"/>
      <c r="AD454" s="4"/>
      <c r="AE454" s="4"/>
      <c r="AF454" s="4"/>
      <c r="AG454" s="4"/>
      <c r="BC454" s="14"/>
      <c r="BD454" s="14"/>
      <c r="BE454" s="14"/>
      <c r="BF454" s="4"/>
      <c r="BG454" s="4"/>
      <c r="BH454" s="4"/>
      <c r="BI454" s="4"/>
      <c r="BJ454" s="4"/>
      <c r="BK454" s="14"/>
      <c r="BL454" s="4"/>
      <c r="BM454" s="4"/>
      <c r="BN454" s="4"/>
      <c r="BO454" s="4"/>
      <c r="BP454" s="4"/>
    </row>
    <row r="455" spans="9:68" s="9" customFormat="1" x14ac:dyDescent="0.25">
      <c r="I455" s="14"/>
      <c r="J455" s="14"/>
      <c r="K455" s="14"/>
      <c r="L455" s="4"/>
      <c r="M455" s="4"/>
      <c r="N455" s="4"/>
      <c r="O455" s="4"/>
      <c r="P455" s="4"/>
      <c r="Q455" s="4"/>
      <c r="Y455" s="14"/>
      <c r="Z455" s="14"/>
      <c r="AA455" s="14"/>
      <c r="AB455" s="4"/>
      <c r="AC455" s="4"/>
      <c r="AD455" s="4"/>
      <c r="AE455" s="4"/>
      <c r="AF455" s="4"/>
      <c r="AG455" s="4"/>
      <c r="BC455" s="14"/>
      <c r="BD455" s="14"/>
      <c r="BE455" s="14"/>
      <c r="BF455" s="4"/>
      <c r="BG455" s="4"/>
      <c r="BH455" s="4"/>
      <c r="BI455" s="4"/>
      <c r="BJ455" s="4"/>
      <c r="BK455" s="14"/>
      <c r="BL455" s="4"/>
      <c r="BM455" s="4"/>
      <c r="BN455" s="4"/>
      <c r="BO455" s="4"/>
      <c r="BP455" s="4"/>
    </row>
    <row r="456" spans="9:68" s="9" customFormat="1" x14ac:dyDescent="0.25">
      <c r="I456" s="14"/>
      <c r="J456" s="14"/>
      <c r="K456" s="14"/>
      <c r="L456" s="4"/>
      <c r="M456" s="4"/>
      <c r="N456" s="4"/>
      <c r="O456" s="4"/>
      <c r="P456" s="4"/>
      <c r="Q456" s="4"/>
      <c r="Y456" s="14"/>
      <c r="Z456" s="14"/>
      <c r="AA456" s="14"/>
      <c r="AB456" s="4"/>
      <c r="AC456" s="4"/>
      <c r="AD456" s="4"/>
      <c r="AE456" s="4"/>
      <c r="AF456" s="4"/>
      <c r="AG456" s="4"/>
      <c r="BC456" s="14"/>
      <c r="BD456" s="14"/>
      <c r="BE456" s="14"/>
      <c r="BF456" s="4"/>
      <c r="BG456" s="4"/>
      <c r="BH456" s="4"/>
      <c r="BI456" s="4"/>
      <c r="BJ456" s="4"/>
      <c r="BK456" s="14"/>
      <c r="BL456" s="4"/>
      <c r="BM456" s="4"/>
      <c r="BN456" s="4"/>
      <c r="BO456" s="4"/>
      <c r="BP456" s="4"/>
    </row>
    <row r="457" spans="9:68" s="9" customFormat="1" x14ac:dyDescent="0.25">
      <c r="I457" s="14"/>
      <c r="J457" s="14"/>
      <c r="K457" s="14"/>
      <c r="L457" s="4"/>
      <c r="M457" s="4"/>
      <c r="N457" s="4"/>
      <c r="O457" s="4"/>
      <c r="P457" s="4"/>
      <c r="Q457" s="4"/>
      <c r="Y457" s="14"/>
      <c r="Z457" s="14"/>
      <c r="AA457" s="14"/>
      <c r="AB457" s="4"/>
      <c r="AC457" s="4"/>
      <c r="AD457" s="4"/>
      <c r="AE457" s="4"/>
      <c r="AF457" s="4"/>
      <c r="AG457" s="4"/>
      <c r="BC457" s="14"/>
      <c r="BD457" s="14"/>
      <c r="BE457" s="14"/>
      <c r="BF457" s="4"/>
      <c r="BG457" s="4"/>
      <c r="BH457" s="4"/>
      <c r="BI457" s="4"/>
      <c r="BJ457" s="4"/>
      <c r="BK457" s="14"/>
      <c r="BL457" s="4"/>
      <c r="BM457" s="4"/>
      <c r="BN457" s="4"/>
      <c r="BO457" s="4"/>
      <c r="BP457" s="4"/>
    </row>
    <row r="458" spans="9:68" s="9" customFormat="1" x14ac:dyDescent="0.25">
      <c r="I458" s="14"/>
      <c r="J458" s="14"/>
      <c r="K458" s="14"/>
      <c r="L458" s="4"/>
      <c r="M458" s="4"/>
      <c r="N458" s="4"/>
      <c r="O458" s="4"/>
      <c r="P458" s="4"/>
      <c r="Q458" s="4"/>
      <c r="Y458" s="14"/>
      <c r="Z458" s="14"/>
      <c r="AA458" s="14"/>
      <c r="AB458" s="4"/>
      <c r="AC458" s="4"/>
      <c r="AD458" s="4"/>
      <c r="AE458" s="4"/>
      <c r="AF458" s="4"/>
      <c r="AG458" s="4"/>
      <c r="BC458" s="14"/>
      <c r="BD458" s="14"/>
      <c r="BE458" s="14"/>
      <c r="BF458" s="4"/>
      <c r="BG458" s="4"/>
      <c r="BH458" s="4"/>
      <c r="BI458" s="4"/>
      <c r="BJ458" s="4"/>
      <c r="BK458" s="14"/>
      <c r="BL458" s="4"/>
      <c r="BM458" s="4"/>
      <c r="BN458" s="4"/>
      <c r="BO458" s="4"/>
      <c r="BP458" s="4"/>
    </row>
    <row r="459" spans="9:68" s="9" customFormat="1" x14ac:dyDescent="0.25">
      <c r="I459" s="14"/>
      <c r="J459" s="14"/>
      <c r="K459" s="14"/>
      <c r="L459" s="4"/>
      <c r="M459" s="4"/>
      <c r="N459" s="4"/>
      <c r="O459" s="4"/>
      <c r="P459" s="4"/>
      <c r="Q459" s="4"/>
      <c r="Y459" s="14"/>
      <c r="Z459" s="14"/>
      <c r="AA459" s="14"/>
      <c r="AB459" s="4"/>
      <c r="AC459" s="4"/>
      <c r="AD459" s="4"/>
      <c r="AE459" s="4"/>
      <c r="AF459" s="4"/>
      <c r="AG459" s="4"/>
      <c r="BC459" s="14"/>
      <c r="BD459" s="14"/>
      <c r="BE459" s="14"/>
      <c r="BF459" s="4"/>
      <c r="BG459" s="4"/>
      <c r="BH459" s="4"/>
      <c r="BI459" s="4"/>
      <c r="BJ459" s="4"/>
      <c r="BK459" s="14"/>
      <c r="BL459" s="4"/>
      <c r="BM459" s="4"/>
      <c r="BN459" s="4"/>
      <c r="BO459" s="4"/>
      <c r="BP459" s="4"/>
    </row>
    <row r="460" spans="9:68" s="9" customFormat="1" x14ac:dyDescent="0.25">
      <c r="I460" s="14"/>
      <c r="J460" s="14"/>
      <c r="K460" s="14"/>
      <c r="L460" s="4"/>
      <c r="M460" s="4"/>
      <c r="N460" s="4"/>
      <c r="O460" s="4"/>
      <c r="P460" s="4"/>
      <c r="Q460" s="4"/>
      <c r="Y460" s="14"/>
      <c r="Z460" s="14"/>
      <c r="AA460" s="14"/>
      <c r="AB460" s="4"/>
      <c r="AC460" s="4"/>
      <c r="AD460" s="4"/>
      <c r="AE460" s="4"/>
      <c r="AF460" s="4"/>
      <c r="AG460" s="4"/>
      <c r="BC460" s="14"/>
      <c r="BD460" s="14"/>
      <c r="BE460" s="14"/>
      <c r="BF460" s="4"/>
      <c r="BG460" s="4"/>
      <c r="BH460" s="4"/>
      <c r="BI460" s="4"/>
      <c r="BJ460" s="4"/>
      <c r="BK460" s="14"/>
      <c r="BL460" s="4"/>
      <c r="BM460" s="4"/>
      <c r="BN460" s="4"/>
      <c r="BO460" s="4"/>
      <c r="BP460" s="4"/>
    </row>
    <row r="461" spans="9:68" s="9" customFormat="1" x14ac:dyDescent="0.25">
      <c r="I461" s="14"/>
      <c r="J461" s="14"/>
      <c r="K461" s="14"/>
      <c r="L461" s="4"/>
      <c r="M461" s="4"/>
      <c r="N461" s="4"/>
      <c r="O461" s="4"/>
      <c r="P461" s="4"/>
      <c r="Q461" s="4"/>
      <c r="Y461" s="14"/>
      <c r="Z461" s="14"/>
      <c r="AA461" s="14"/>
      <c r="AB461" s="4"/>
      <c r="AC461" s="4"/>
      <c r="AD461" s="4"/>
      <c r="AE461" s="4"/>
      <c r="AF461" s="4"/>
      <c r="AG461" s="4"/>
      <c r="BC461" s="14"/>
      <c r="BD461" s="14"/>
      <c r="BE461" s="14"/>
      <c r="BF461" s="4"/>
      <c r="BG461" s="4"/>
      <c r="BH461" s="4"/>
      <c r="BI461" s="4"/>
      <c r="BJ461" s="4"/>
      <c r="BK461" s="14"/>
      <c r="BL461" s="4"/>
      <c r="BM461" s="4"/>
      <c r="BN461" s="4"/>
      <c r="BO461" s="4"/>
      <c r="BP461" s="4"/>
    </row>
    <row r="462" spans="9:68" s="9" customFormat="1" x14ac:dyDescent="0.25">
      <c r="I462" s="14"/>
      <c r="J462" s="14"/>
      <c r="K462" s="14"/>
      <c r="L462" s="4"/>
      <c r="M462" s="4"/>
      <c r="N462" s="4"/>
      <c r="O462" s="4"/>
      <c r="P462" s="4"/>
      <c r="Q462" s="4"/>
      <c r="Y462" s="14"/>
      <c r="Z462" s="14"/>
      <c r="AA462" s="14"/>
      <c r="AB462" s="4"/>
      <c r="AC462" s="4"/>
      <c r="AD462" s="4"/>
      <c r="AE462" s="4"/>
      <c r="AF462" s="4"/>
      <c r="AG462" s="4"/>
      <c r="BC462" s="14"/>
      <c r="BD462" s="14"/>
      <c r="BE462" s="14"/>
      <c r="BF462" s="4"/>
      <c r="BG462" s="4"/>
      <c r="BH462" s="4"/>
      <c r="BI462" s="4"/>
      <c r="BJ462" s="4"/>
      <c r="BK462" s="14"/>
      <c r="BL462" s="4"/>
      <c r="BM462" s="4"/>
      <c r="BN462" s="4"/>
      <c r="BO462" s="4"/>
      <c r="BP462" s="4"/>
    </row>
    <row r="463" spans="9:68" s="9" customFormat="1" x14ac:dyDescent="0.25">
      <c r="I463" s="14"/>
      <c r="J463" s="14"/>
      <c r="K463" s="14"/>
      <c r="L463" s="4"/>
      <c r="M463" s="4"/>
      <c r="N463" s="4"/>
      <c r="O463" s="4"/>
      <c r="P463" s="4"/>
      <c r="Q463" s="4"/>
      <c r="Y463" s="14"/>
      <c r="Z463" s="14"/>
      <c r="AA463" s="14"/>
      <c r="AB463" s="4"/>
      <c r="AC463" s="4"/>
      <c r="AD463" s="4"/>
      <c r="AE463" s="4"/>
      <c r="AF463" s="4"/>
      <c r="AG463" s="4"/>
      <c r="BC463" s="14"/>
      <c r="BD463" s="14"/>
      <c r="BE463" s="14"/>
      <c r="BF463" s="4"/>
      <c r="BG463" s="4"/>
      <c r="BH463" s="4"/>
      <c r="BI463" s="4"/>
      <c r="BJ463" s="4"/>
      <c r="BK463" s="14"/>
      <c r="BL463" s="4"/>
      <c r="BM463" s="4"/>
      <c r="BN463" s="4"/>
      <c r="BO463" s="4"/>
      <c r="BP463" s="4"/>
    </row>
    <row r="464" spans="9:68" s="9" customFormat="1" x14ac:dyDescent="0.25">
      <c r="I464" s="14"/>
      <c r="J464" s="14"/>
      <c r="K464" s="14"/>
      <c r="L464" s="4"/>
      <c r="M464" s="4"/>
      <c r="N464" s="4"/>
      <c r="O464" s="4"/>
      <c r="P464" s="4"/>
      <c r="Q464" s="4"/>
      <c r="Y464" s="14"/>
      <c r="Z464" s="14"/>
      <c r="AA464" s="14"/>
      <c r="AB464" s="4"/>
      <c r="AC464" s="4"/>
      <c r="AD464" s="4"/>
      <c r="AE464" s="4"/>
      <c r="AF464" s="4"/>
      <c r="AG464" s="4"/>
      <c r="BC464" s="14"/>
      <c r="BD464" s="14"/>
      <c r="BE464" s="14"/>
      <c r="BF464" s="4"/>
      <c r="BG464" s="4"/>
      <c r="BH464" s="4"/>
      <c r="BI464" s="4"/>
      <c r="BJ464" s="4"/>
      <c r="BK464" s="14"/>
      <c r="BL464" s="4"/>
      <c r="BM464" s="4"/>
      <c r="BN464" s="4"/>
      <c r="BO464" s="4"/>
      <c r="BP464" s="4"/>
    </row>
    <row r="465" spans="9:68" s="9" customFormat="1" x14ac:dyDescent="0.25">
      <c r="I465" s="14"/>
      <c r="J465" s="14"/>
      <c r="K465" s="14"/>
      <c r="L465" s="4"/>
      <c r="M465" s="4"/>
      <c r="N465" s="4"/>
      <c r="O465" s="4"/>
      <c r="P465" s="4"/>
      <c r="Q465" s="4"/>
      <c r="Y465" s="14"/>
      <c r="Z465" s="14"/>
      <c r="AA465" s="14"/>
      <c r="AB465" s="4"/>
      <c r="AC465" s="4"/>
      <c r="AD465" s="4"/>
      <c r="AE465" s="4"/>
      <c r="AF465" s="4"/>
      <c r="AG465" s="4"/>
      <c r="BC465" s="14"/>
      <c r="BD465" s="14"/>
      <c r="BE465" s="14"/>
      <c r="BF465" s="4"/>
      <c r="BG465" s="4"/>
      <c r="BH465" s="4"/>
      <c r="BI465" s="4"/>
      <c r="BJ465" s="4"/>
      <c r="BK465" s="14"/>
      <c r="BL465" s="4"/>
      <c r="BM465" s="4"/>
      <c r="BN465" s="4"/>
      <c r="BO465" s="4"/>
      <c r="BP465" s="4"/>
    </row>
    <row r="466" spans="9:68" s="9" customFormat="1" x14ac:dyDescent="0.25">
      <c r="I466" s="14"/>
      <c r="J466" s="14"/>
      <c r="K466" s="14"/>
      <c r="L466" s="4"/>
      <c r="M466" s="4"/>
      <c r="N466" s="4"/>
      <c r="O466" s="4"/>
      <c r="P466" s="4"/>
      <c r="Q466" s="4"/>
      <c r="Y466" s="14"/>
      <c r="Z466" s="14"/>
      <c r="AA466" s="14"/>
      <c r="AB466" s="4"/>
      <c r="AC466" s="4"/>
      <c r="AD466" s="4"/>
      <c r="AE466" s="4"/>
      <c r="AF466" s="4"/>
      <c r="AG466" s="4"/>
      <c r="BC466" s="14"/>
      <c r="BD466" s="14"/>
      <c r="BE466" s="14"/>
      <c r="BF466" s="4"/>
      <c r="BG466" s="4"/>
      <c r="BH466" s="4"/>
      <c r="BI466" s="4"/>
      <c r="BJ466" s="4"/>
      <c r="BK466" s="14"/>
      <c r="BL466" s="4"/>
      <c r="BM466" s="4"/>
      <c r="BN466" s="4"/>
      <c r="BO466" s="4"/>
      <c r="BP466" s="4"/>
    </row>
    <row r="467" spans="9:68" s="9" customFormat="1" x14ac:dyDescent="0.25">
      <c r="I467" s="14"/>
      <c r="J467" s="14"/>
      <c r="K467" s="14"/>
      <c r="L467" s="4"/>
      <c r="M467" s="4"/>
      <c r="N467" s="4"/>
      <c r="O467" s="4"/>
      <c r="P467" s="4"/>
      <c r="Q467" s="4"/>
      <c r="Y467" s="14"/>
      <c r="Z467" s="14"/>
      <c r="AA467" s="14"/>
      <c r="AB467" s="4"/>
      <c r="AC467" s="4"/>
      <c r="AD467" s="4"/>
      <c r="AE467" s="4"/>
      <c r="AF467" s="4"/>
      <c r="AG467" s="4"/>
      <c r="BC467" s="14"/>
      <c r="BD467" s="14"/>
      <c r="BE467" s="14"/>
      <c r="BF467" s="4"/>
      <c r="BG467" s="4"/>
      <c r="BH467" s="4"/>
      <c r="BI467" s="4"/>
      <c r="BJ467" s="4"/>
      <c r="BK467" s="14"/>
      <c r="BL467" s="4"/>
      <c r="BM467" s="4"/>
      <c r="BN467" s="4"/>
      <c r="BO467" s="4"/>
      <c r="BP467" s="4"/>
    </row>
    <row r="468" spans="9:68" s="9" customFormat="1" x14ac:dyDescent="0.25">
      <c r="I468" s="14"/>
      <c r="J468" s="14"/>
      <c r="K468" s="14"/>
      <c r="L468" s="4"/>
      <c r="M468" s="4"/>
      <c r="N468" s="4"/>
      <c r="O468" s="4"/>
      <c r="P468" s="4"/>
      <c r="Q468" s="4"/>
      <c r="Y468" s="14"/>
      <c r="Z468" s="14"/>
      <c r="AA468" s="14"/>
      <c r="AB468" s="4"/>
      <c r="AC468" s="4"/>
      <c r="AD468" s="4"/>
      <c r="AE468" s="4"/>
      <c r="AF468" s="4"/>
      <c r="AG468" s="4"/>
      <c r="BC468" s="14"/>
      <c r="BD468" s="14"/>
      <c r="BE468" s="14"/>
      <c r="BF468" s="4"/>
      <c r="BG468" s="4"/>
      <c r="BH468" s="4"/>
      <c r="BI468" s="4"/>
      <c r="BJ468" s="4"/>
      <c r="BK468" s="14"/>
      <c r="BL468" s="4"/>
      <c r="BM468" s="4"/>
      <c r="BN468" s="4"/>
      <c r="BO468" s="4"/>
      <c r="BP468" s="4"/>
    </row>
    <row r="469" spans="9:68" s="9" customFormat="1" x14ac:dyDescent="0.25">
      <c r="I469" s="14"/>
      <c r="J469" s="14"/>
      <c r="K469" s="14"/>
      <c r="L469" s="4"/>
      <c r="M469" s="4"/>
      <c r="N469" s="4"/>
      <c r="O469" s="4"/>
      <c r="P469" s="4"/>
      <c r="Q469" s="4"/>
      <c r="Y469" s="14"/>
      <c r="Z469" s="14"/>
      <c r="AA469" s="14"/>
      <c r="AB469" s="4"/>
      <c r="AC469" s="4"/>
      <c r="AD469" s="4"/>
      <c r="AE469" s="4"/>
      <c r="AF469" s="4"/>
      <c r="AG469" s="4"/>
      <c r="BC469" s="14"/>
      <c r="BD469" s="14"/>
      <c r="BE469" s="14"/>
      <c r="BF469" s="4"/>
      <c r="BG469" s="4"/>
      <c r="BH469" s="4"/>
      <c r="BI469" s="4"/>
      <c r="BJ469" s="4"/>
      <c r="BK469" s="14"/>
      <c r="BL469" s="4"/>
      <c r="BM469" s="4"/>
      <c r="BN469" s="4"/>
      <c r="BO469" s="4"/>
      <c r="BP469" s="4"/>
    </row>
    <row r="470" spans="9:68" s="9" customFormat="1" x14ac:dyDescent="0.25">
      <c r="I470" s="14"/>
      <c r="J470" s="14"/>
      <c r="K470" s="14"/>
      <c r="L470" s="4"/>
      <c r="M470" s="4"/>
      <c r="N470" s="4"/>
      <c r="O470" s="4"/>
      <c r="P470" s="4"/>
      <c r="Q470" s="4"/>
      <c r="Y470" s="14"/>
      <c r="Z470" s="14"/>
      <c r="AA470" s="14"/>
      <c r="AB470" s="4"/>
      <c r="AC470" s="4"/>
      <c r="AD470" s="4"/>
      <c r="AE470" s="4"/>
      <c r="AF470" s="4"/>
      <c r="AG470" s="4"/>
      <c r="BC470" s="14"/>
      <c r="BD470" s="14"/>
      <c r="BE470" s="14"/>
      <c r="BF470" s="4"/>
      <c r="BG470" s="4"/>
      <c r="BH470" s="4"/>
      <c r="BI470" s="4"/>
      <c r="BJ470" s="4"/>
      <c r="BK470" s="14"/>
      <c r="BL470" s="4"/>
      <c r="BM470" s="4"/>
      <c r="BN470" s="4"/>
      <c r="BO470" s="4"/>
      <c r="BP470" s="4"/>
    </row>
    <row r="471" spans="9:68" s="9" customFormat="1" x14ac:dyDescent="0.25">
      <c r="I471" s="14"/>
      <c r="J471" s="14"/>
      <c r="K471" s="14"/>
      <c r="L471" s="4"/>
      <c r="M471" s="4"/>
      <c r="N471" s="4"/>
      <c r="O471" s="4"/>
      <c r="P471" s="4"/>
      <c r="Q471" s="4"/>
      <c r="Y471" s="14"/>
      <c r="Z471" s="14"/>
      <c r="AA471" s="14"/>
      <c r="AB471" s="4"/>
      <c r="AC471" s="4"/>
      <c r="AD471" s="4"/>
      <c r="AE471" s="4"/>
      <c r="AF471" s="4"/>
      <c r="AG471" s="4"/>
      <c r="BC471" s="14"/>
      <c r="BD471" s="14"/>
      <c r="BE471" s="14"/>
      <c r="BF471" s="4"/>
      <c r="BG471" s="4"/>
      <c r="BH471" s="4"/>
      <c r="BI471" s="4"/>
      <c r="BJ471" s="4"/>
      <c r="BK471" s="14"/>
      <c r="BL471" s="4"/>
      <c r="BM471" s="4"/>
      <c r="BN471" s="4"/>
      <c r="BO471" s="4"/>
      <c r="BP471" s="4"/>
    </row>
    <row r="472" spans="9:68" s="9" customFormat="1" x14ac:dyDescent="0.25">
      <c r="I472" s="14"/>
      <c r="J472" s="14"/>
      <c r="K472" s="14"/>
      <c r="L472" s="4"/>
      <c r="M472" s="4"/>
      <c r="N472" s="4"/>
      <c r="O472" s="4"/>
      <c r="P472" s="4"/>
      <c r="Q472" s="4"/>
      <c r="Y472" s="14"/>
      <c r="Z472" s="14"/>
      <c r="AA472" s="14"/>
      <c r="AB472" s="4"/>
      <c r="AC472" s="4"/>
      <c r="AD472" s="4"/>
      <c r="AE472" s="4"/>
      <c r="AF472" s="4"/>
      <c r="AG472" s="4"/>
      <c r="BC472" s="14"/>
      <c r="BD472" s="14"/>
      <c r="BE472" s="14"/>
      <c r="BF472" s="4"/>
      <c r="BG472" s="4"/>
      <c r="BH472" s="4"/>
      <c r="BI472" s="4"/>
      <c r="BJ472" s="4"/>
      <c r="BK472" s="14"/>
      <c r="BL472" s="4"/>
      <c r="BM472" s="4"/>
      <c r="BN472" s="4"/>
      <c r="BO472" s="4"/>
      <c r="BP472" s="4"/>
    </row>
    <row r="473" spans="9:68" s="9" customFormat="1" x14ac:dyDescent="0.25">
      <c r="I473" s="14"/>
      <c r="J473" s="14"/>
      <c r="K473" s="14"/>
      <c r="L473" s="4"/>
      <c r="M473" s="4"/>
      <c r="N473" s="4"/>
      <c r="O473" s="4"/>
      <c r="P473" s="4"/>
      <c r="Q473" s="4"/>
      <c r="Y473" s="14"/>
      <c r="Z473" s="14"/>
      <c r="AA473" s="14"/>
      <c r="AB473" s="4"/>
      <c r="AC473" s="4"/>
      <c r="AD473" s="4"/>
      <c r="AE473" s="4"/>
      <c r="AF473" s="4"/>
      <c r="AG473" s="4"/>
      <c r="BC473" s="14"/>
      <c r="BD473" s="14"/>
      <c r="BE473" s="14"/>
      <c r="BF473" s="4"/>
      <c r="BG473" s="4"/>
      <c r="BH473" s="4"/>
      <c r="BI473" s="4"/>
      <c r="BJ473" s="4"/>
      <c r="BK473" s="14"/>
      <c r="BL473" s="4"/>
      <c r="BM473" s="4"/>
      <c r="BN473" s="4"/>
      <c r="BO473" s="4"/>
      <c r="BP473" s="4"/>
    </row>
    <row r="474" spans="9:68" s="9" customFormat="1" x14ac:dyDescent="0.25">
      <c r="I474" s="14"/>
      <c r="J474" s="14"/>
      <c r="K474" s="14"/>
      <c r="L474" s="4"/>
      <c r="M474" s="4"/>
      <c r="N474" s="4"/>
      <c r="O474" s="4"/>
      <c r="P474" s="4"/>
      <c r="Q474" s="4"/>
      <c r="Y474" s="14"/>
      <c r="Z474" s="14"/>
      <c r="AA474" s="14"/>
      <c r="AB474" s="4"/>
      <c r="AC474" s="4"/>
      <c r="AD474" s="4"/>
      <c r="AE474" s="4"/>
      <c r="AF474" s="4"/>
      <c r="AG474" s="4"/>
      <c r="BC474" s="14"/>
      <c r="BD474" s="14"/>
      <c r="BE474" s="14"/>
      <c r="BF474" s="4"/>
      <c r="BG474" s="4"/>
      <c r="BH474" s="4"/>
      <c r="BI474" s="4"/>
      <c r="BJ474" s="4"/>
      <c r="BK474" s="14"/>
      <c r="BL474" s="4"/>
      <c r="BM474" s="4"/>
      <c r="BN474" s="4"/>
      <c r="BO474" s="4"/>
      <c r="BP474" s="4"/>
    </row>
    <row r="475" spans="9:68" s="9" customFormat="1" x14ac:dyDescent="0.25">
      <c r="I475" s="14"/>
      <c r="J475" s="14"/>
      <c r="K475" s="14"/>
      <c r="L475" s="4"/>
      <c r="M475" s="4"/>
      <c r="N475" s="4"/>
      <c r="O475" s="4"/>
      <c r="P475" s="4"/>
      <c r="Q475" s="4"/>
      <c r="Y475" s="14"/>
      <c r="Z475" s="14"/>
      <c r="AA475" s="14"/>
      <c r="AB475" s="4"/>
      <c r="AC475" s="4"/>
      <c r="AD475" s="4"/>
      <c r="AE475" s="4"/>
      <c r="AF475" s="4"/>
      <c r="AG475" s="4"/>
      <c r="BC475" s="14"/>
      <c r="BD475" s="14"/>
      <c r="BE475" s="14"/>
      <c r="BF475" s="4"/>
      <c r="BG475" s="4"/>
      <c r="BH475" s="4"/>
      <c r="BI475" s="4"/>
      <c r="BJ475" s="4"/>
      <c r="BK475" s="14"/>
      <c r="BL475" s="4"/>
      <c r="BM475" s="4"/>
      <c r="BN475" s="4"/>
      <c r="BO475" s="4"/>
      <c r="BP475" s="4"/>
    </row>
    <row r="476" spans="9:68" s="9" customFormat="1" x14ac:dyDescent="0.25">
      <c r="I476" s="14"/>
      <c r="J476" s="14"/>
      <c r="K476" s="14"/>
      <c r="L476" s="4"/>
      <c r="M476" s="4"/>
      <c r="N476" s="4"/>
      <c r="O476" s="4"/>
      <c r="P476" s="4"/>
      <c r="Q476" s="4"/>
      <c r="Y476" s="14"/>
      <c r="Z476" s="14"/>
      <c r="AA476" s="14"/>
      <c r="AB476" s="4"/>
      <c r="AC476" s="4"/>
      <c r="AD476" s="4"/>
      <c r="AE476" s="4"/>
      <c r="AF476" s="4"/>
      <c r="AG476" s="4"/>
      <c r="BC476" s="14"/>
      <c r="BD476" s="14"/>
      <c r="BE476" s="14"/>
      <c r="BF476" s="4"/>
      <c r="BG476" s="4"/>
      <c r="BH476" s="4"/>
      <c r="BI476" s="4"/>
      <c r="BJ476" s="4"/>
      <c r="BK476" s="14"/>
      <c r="BL476" s="4"/>
      <c r="BM476" s="4"/>
      <c r="BN476" s="4"/>
      <c r="BO476" s="4"/>
      <c r="BP476" s="4"/>
    </row>
    <row r="477" spans="9:68" s="9" customFormat="1" x14ac:dyDescent="0.25">
      <c r="I477" s="14"/>
      <c r="J477" s="14"/>
      <c r="K477" s="14"/>
      <c r="L477" s="4"/>
      <c r="M477" s="4"/>
      <c r="N477" s="4"/>
      <c r="O477" s="4"/>
      <c r="P477" s="4"/>
      <c r="Q477" s="4"/>
      <c r="Y477" s="14"/>
      <c r="Z477" s="14"/>
      <c r="AA477" s="14"/>
      <c r="AB477" s="4"/>
      <c r="AC477" s="4"/>
      <c r="AD477" s="4"/>
      <c r="AE477" s="4"/>
      <c r="AF477" s="4"/>
      <c r="AG477" s="4"/>
      <c r="BC477" s="14"/>
      <c r="BD477" s="14"/>
      <c r="BE477" s="14"/>
      <c r="BF477" s="4"/>
      <c r="BG477" s="4"/>
      <c r="BH477" s="4"/>
      <c r="BI477" s="4"/>
      <c r="BJ477" s="4"/>
      <c r="BK477" s="14"/>
      <c r="BL477" s="4"/>
      <c r="BM477" s="4"/>
      <c r="BN477" s="4"/>
      <c r="BO477" s="4"/>
      <c r="BP477" s="4"/>
    </row>
    <row r="478" spans="9:68" s="9" customFormat="1" x14ac:dyDescent="0.25">
      <c r="I478" s="14"/>
      <c r="J478" s="14"/>
      <c r="K478" s="14"/>
      <c r="L478" s="4"/>
      <c r="M478" s="4"/>
      <c r="N478" s="4"/>
      <c r="O478" s="4"/>
      <c r="P478" s="4"/>
      <c r="Q478" s="4"/>
      <c r="Y478" s="14"/>
      <c r="Z478" s="14"/>
      <c r="AA478" s="14"/>
      <c r="AB478" s="4"/>
      <c r="AC478" s="4"/>
      <c r="AD478" s="4"/>
      <c r="AE478" s="4"/>
      <c r="AF478" s="4"/>
      <c r="AG478" s="4"/>
      <c r="BC478" s="14"/>
      <c r="BD478" s="14"/>
      <c r="BE478" s="14"/>
      <c r="BF478" s="4"/>
      <c r="BG478" s="4"/>
      <c r="BH478" s="4"/>
      <c r="BI478" s="4"/>
      <c r="BJ478" s="4"/>
      <c r="BK478" s="14"/>
      <c r="BL478" s="4"/>
      <c r="BM478" s="4"/>
      <c r="BN478" s="4"/>
      <c r="BO478" s="4"/>
      <c r="BP478" s="4"/>
    </row>
    <row r="479" spans="9:68" s="9" customFormat="1" x14ac:dyDescent="0.25">
      <c r="I479" s="14"/>
      <c r="J479" s="14"/>
      <c r="K479" s="14"/>
      <c r="L479" s="4"/>
      <c r="M479" s="4"/>
      <c r="N479" s="4"/>
      <c r="O479" s="4"/>
      <c r="P479" s="4"/>
      <c r="Q479" s="4"/>
      <c r="Y479" s="14"/>
      <c r="Z479" s="14"/>
      <c r="AA479" s="14"/>
      <c r="AB479" s="4"/>
      <c r="AC479" s="4"/>
      <c r="AD479" s="4"/>
      <c r="AE479" s="4"/>
      <c r="AF479" s="4"/>
      <c r="AG479" s="4"/>
      <c r="BC479" s="14"/>
      <c r="BD479" s="14"/>
      <c r="BE479" s="14"/>
      <c r="BF479" s="4"/>
      <c r="BG479" s="4"/>
      <c r="BH479" s="4"/>
      <c r="BI479" s="4"/>
      <c r="BJ479" s="4"/>
      <c r="BK479" s="14"/>
      <c r="BL479" s="4"/>
      <c r="BM479" s="4"/>
      <c r="BN479" s="4"/>
      <c r="BO479" s="4"/>
      <c r="BP479" s="4"/>
    </row>
    <row r="480" spans="9:68" s="9" customFormat="1" x14ac:dyDescent="0.25">
      <c r="I480" s="14"/>
      <c r="J480" s="14"/>
      <c r="K480" s="14"/>
      <c r="L480" s="4"/>
      <c r="M480" s="4"/>
      <c r="N480" s="4"/>
      <c r="O480" s="4"/>
      <c r="P480" s="4"/>
      <c r="Q480" s="4"/>
      <c r="Y480" s="14"/>
      <c r="Z480" s="14"/>
      <c r="AA480" s="14"/>
      <c r="AB480" s="4"/>
      <c r="AC480" s="4"/>
      <c r="AD480" s="4"/>
      <c r="AE480" s="4"/>
      <c r="AF480" s="4"/>
      <c r="AG480" s="4"/>
      <c r="BC480" s="14"/>
      <c r="BD480" s="14"/>
      <c r="BE480" s="14"/>
      <c r="BF480" s="4"/>
      <c r="BG480" s="4"/>
      <c r="BH480" s="4"/>
      <c r="BI480" s="4"/>
      <c r="BJ480" s="4"/>
      <c r="BK480" s="14"/>
      <c r="BL480" s="4"/>
      <c r="BM480" s="4"/>
      <c r="BN480" s="4"/>
      <c r="BO480" s="4"/>
      <c r="BP480" s="4"/>
    </row>
    <row r="481" spans="9:68" s="9" customFormat="1" x14ac:dyDescent="0.25">
      <c r="I481" s="14"/>
      <c r="J481" s="14"/>
      <c r="K481" s="14"/>
      <c r="L481" s="4"/>
      <c r="M481" s="4"/>
      <c r="N481" s="4"/>
      <c r="O481" s="4"/>
      <c r="P481" s="4"/>
      <c r="Q481" s="4"/>
      <c r="Y481" s="14"/>
      <c r="Z481" s="14"/>
      <c r="AA481" s="14"/>
      <c r="AB481" s="4"/>
      <c r="AC481" s="4"/>
      <c r="AD481" s="4"/>
      <c r="AE481" s="4"/>
      <c r="AF481" s="4"/>
      <c r="AG481" s="4"/>
      <c r="BC481" s="14"/>
      <c r="BD481" s="14"/>
      <c r="BE481" s="14"/>
      <c r="BF481" s="4"/>
      <c r="BG481" s="4"/>
      <c r="BH481" s="4"/>
      <c r="BI481" s="4"/>
      <c r="BJ481" s="4"/>
      <c r="BK481" s="14"/>
      <c r="BL481" s="4"/>
      <c r="BM481" s="4"/>
      <c r="BN481" s="4"/>
      <c r="BO481" s="4"/>
      <c r="BP481" s="4"/>
    </row>
    <row r="482" spans="9:68" s="9" customFormat="1" x14ac:dyDescent="0.25">
      <c r="I482" s="14"/>
      <c r="J482" s="14"/>
      <c r="K482" s="14"/>
      <c r="L482" s="4"/>
      <c r="M482" s="4"/>
      <c r="N482" s="4"/>
      <c r="O482" s="4"/>
      <c r="P482" s="4"/>
      <c r="Q482" s="4"/>
      <c r="Y482" s="14"/>
      <c r="Z482" s="14"/>
      <c r="AA482" s="14"/>
      <c r="AB482" s="4"/>
      <c r="AC482" s="4"/>
      <c r="AD482" s="4"/>
      <c r="AE482" s="4"/>
      <c r="AF482" s="4"/>
      <c r="AG482" s="4"/>
      <c r="BC482" s="14"/>
      <c r="BD482" s="14"/>
      <c r="BE482" s="14"/>
      <c r="BF482" s="4"/>
      <c r="BG482" s="4"/>
      <c r="BH482" s="4"/>
      <c r="BI482" s="4"/>
      <c r="BJ482" s="4"/>
      <c r="BK482" s="14"/>
      <c r="BL482" s="4"/>
      <c r="BM482" s="4"/>
      <c r="BN482" s="4"/>
      <c r="BO482" s="4"/>
      <c r="BP482" s="4"/>
    </row>
    <row r="483" spans="9:68" s="9" customFormat="1" x14ac:dyDescent="0.25">
      <c r="I483" s="14"/>
      <c r="J483" s="14"/>
      <c r="K483" s="14"/>
      <c r="L483" s="4"/>
      <c r="M483" s="4"/>
      <c r="N483" s="4"/>
      <c r="O483" s="4"/>
      <c r="P483" s="4"/>
      <c r="Q483" s="4"/>
      <c r="Y483" s="14"/>
      <c r="Z483" s="14"/>
      <c r="AA483" s="14"/>
      <c r="AB483" s="4"/>
      <c r="AC483" s="4"/>
      <c r="AD483" s="4"/>
      <c r="AE483" s="4"/>
      <c r="AF483" s="4"/>
      <c r="AG483" s="4"/>
      <c r="BC483" s="14"/>
      <c r="BD483" s="14"/>
      <c r="BE483" s="14"/>
      <c r="BF483" s="4"/>
      <c r="BG483" s="4"/>
      <c r="BH483" s="4"/>
      <c r="BI483" s="4"/>
      <c r="BJ483" s="4"/>
      <c r="BK483" s="14"/>
      <c r="BL483" s="4"/>
      <c r="BM483" s="4"/>
      <c r="BN483" s="4"/>
      <c r="BO483" s="4"/>
      <c r="BP483" s="4"/>
    </row>
    <row r="484" spans="9:68" s="9" customFormat="1" x14ac:dyDescent="0.25">
      <c r="I484" s="14"/>
      <c r="J484" s="14"/>
      <c r="K484" s="14"/>
      <c r="L484" s="4"/>
      <c r="M484" s="4"/>
      <c r="N484" s="4"/>
      <c r="O484" s="4"/>
      <c r="P484" s="4"/>
      <c r="Q484" s="4"/>
      <c r="Y484" s="14"/>
      <c r="Z484" s="14"/>
      <c r="AA484" s="14"/>
      <c r="AB484" s="4"/>
      <c r="AC484" s="4"/>
      <c r="AD484" s="4"/>
      <c r="AE484" s="4"/>
      <c r="AF484" s="4"/>
      <c r="AG484" s="4"/>
      <c r="BC484" s="14"/>
      <c r="BD484" s="14"/>
      <c r="BE484" s="14"/>
      <c r="BF484" s="4"/>
      <c r="BG484" s="4"/>
      <c r="BH484" s="4"/>
      <c r="BI484" s="4"/>
      <c r="BJ484" s="4"/>
      <c r="BK484" s="14"/>
      <c r="BL484" s="4"/>
      <c r="BM484" s="4"/>
      <c r="BN484" s="4"/>
      <c r="BO484" s="4"/>
      <c r="BP484" s="4"/>
    </row>
    <row r="485" spans="9:68" s="9" customFormat="1" x14ac:dyDescent="0.25">
      <c r="I485" s="14"/>
      <c r="J485" s="14"/>
      <c r="K485" s="14"/>
      <c r="L485" s="4"/>
      <c r="M485" s="4"/>
      <c r="N485" s="4"/>
      <c r="O485" s="4"/>
      <c r="P485" s="4"/>
      <c r="Q485" s="4"/>
      <c r="Y485" s="14"/>
      <c r="Z485" s="14"/>
      <c r="AA485" s="14"/>
      <c r="AB485" s="4"/>
      <c r="AC485" s="4"/>
      <c r="AD485" s="4"/>
      <c r="AE485" s="4"/>
      <c r="AF485" s="4"/>
      <c r="AG485" s="4"/>
      <c r="BC485" s="14"/>
      <c r="BD485" s="14"/>
      <c r="BE485" s="14"/>
      <c r="BF485" s="4"/>
      <c r="BG485" s="4"/>
      <c r="BH485" s="4"/>
      <c r="BI485" s="4"/>
      <c r="BJ485" s="4"/>
      <c r="BK485" s="14"/>
      <c r="BL485" s="4"/>
      <c r="BM485" s="4"/>
      <c r="BN485" s="4"/>
      <c r="BO485" s="4"/>
      <c r="BP485" s="4"/>
    </row>
    <row r="486" spans="9:68" s="9" customFormat="1" x14ac:dyDescent="0.25">
      <c r="I486" s="14"/>
      <c r="J486" s="14"/>
      <c r="K486" s="14"/>
      <c r="L486" s="4"/>
      <c r="M486" s="4"/>
      <c r="N486" s="4"/>
      <c r="O486" s="4"/>
      <c r="P486" s="4"/>
      <c r="Q486" s="4"/>
      <c r="Y486" s="14"/>
      <c r="Z486" s="14"/>
      <c r="AA486" s="14"/>
      <c r="AB486" s="4"/>
      <c r="AC486" s="4"/>
      <c r="AD486" s="4"/>
      <c r="AE486" s="4"/>
      <c r="AF486" s="4"/>
      <c r="AG486" s="4"/>
      <c r="BC486" s="14"/>
      <c r="BD486" s="14"/>
      <c r="BE486" s="14"/>
      <c r="BF486" s="4"/>
      <c r="BG486" s="4"/>
      <c r="BH486" s="4"/>
      <c r="BI486" s="4"/>
      <c r="BJ486" s="4"/>
      <c r="BK486" s="14"/>
      <c r="BL486" s="4"/>
      <c r="BM486" s="4"/>
      <c r="BN486" s="4"/>
      <c r="BO486" s="4"/>
      <c r="BP486" s="4"/>
    </row>
    <row r="487" spans="9:68" s="9" customFormat="1" x14ac:dyDescent="0.25">
      <c r="I487" s="14"/>
      <c r="J487" s="14"/>
      <c r="K487" s="14"/>
      <c r="L487" s="4"/>
      <c r="M487" s="4"/>
      <c r="N487" s="4"/>
      <c r="O487" s="4"/>
      <c r="P487" s="4"/>
      <c r="Q487" s="4"/>
      <c r="Y487" s="14"/>
      <c r="Z487" s="14"/>
      <c r="AA487" s="14"/>
      <c r="AB487" s="4"/>
      <c r="AC487" s="4"/>
      <c r="AD487" s="4"/>
      <c r="AE487" s="4"/>
      <c r="AF487" s="4"/>
      <c r="AG487" s="4"/>
      <c r="BC487" s="14"/>
      <c r="BD487" s="14"/>
      <c r="BE487" s="14"/>
      <c r="BF487" s="4"/>
      <c r="BG487" s="4"/>
      <c r="BH487" s="4"/>
      <c r="BI487" s="4"/>
      <c r="BJ487" s="4"/>
      <c r="BK487" s="14"/>
      <c r="BL487" s="4"/>
      <c r="BM487" s="4"/>
      <c r="BN487" s="4"/>
      <c r="BO487" s="4"/>
      <c r="BP487" s="4"/>
    </row>
    <row r="488" spans="9:68" s="9" customFormat="1" x14ac:dyDescent="0.25">
      <c r="I488" s="14"/>
      <c r="J488" s="14"/>
      <c r="K488" s="14"/>
      <c r="L488" s="4"/>
      <c r="M488" s="4"/>
      <c r="N488" s="4"/>
      <c r="O488" s="4"/>
      <c r="P488" s="4"/>
      <c r="Q488" s="4"/>
      <c r="Y488" s="14"/>
      <c r="Z488" s="14"/>
      <c r="AA488" s="14"/>
      <c r="AB488" s="4"/>
      <c r="AC488" s="4"/>
      <c r="AD488" s="4"/>
      <c r="AE488" s="4"/>
      <c r="AF488" s="4"/>
      <c r="AG488" s="4"/>
      <c r="BC488" s="14"/>
      <c r="BD488" s="14"/>
      <c r="BE488" s="14"/>
      <c r="BF488" s="4"/>
      <c r="BG488" s="4"/>
      <c r="BH488" s="4"/>
      <c r="BI488" s="4"/>
      <c r="BJ488" s="4"/>
      <c r="BK488" s="14"/>
      <c r="BL488" s="4"/>
      <c r="BM488" s="4"/>
      <c r="BN488" s="4"/>
      <c r="BO488" s="4"/>
      <c r="BP488" s="4"/>
    </row>
    <row r="489" spans="9:68" s="9" customFormat="1" x14ac:dyDescent="0.25">
      <c r="I489" s="14"/>
      <c r="J489" s="14"/>
      <c r="K489" s="14"/>
      <c r="L489" s="4"/>
      <c r="M489" s="4"/>
      <c r="N489" s="4"/>
      <c r="O489" s="4"/>
      <c r="P489" s="4"/>
      <c r="Q489" s="4"/>
      <c r="Y489" s="14"/>
      <c r="Z489" s="14"/>
      <c r="AA489" s="14"/>
      <c r="AB489" s="4"/>
      <c r="AC489" s="4"/>
      <c r="AD489" s="4"/>
      <c r="AE489" s="4"/>
      <c r="AF489" s="4"/>
      <c r="AG489" s="4"/>
      <c r="BC489" s="14"/>
      <c r="BD489" s="14"/>
      <c r="BE489" s="14"/>
      <c r="BF489" s="4"/>
      <c r="BG489" s="4"/>
      <c r="BH489" s="4"/>
      <c r="BI489" s="4"/>
      <c r="BJ489" s="4"/>
      <c r="BK489" s="14"/>
      <c r="BL489" s="4"/>
      <c r="BM489" s="4"/>
      <c r="BN489" s="4"/>
      <c r="BO489" s="4"/>
      <c r="BP489" s="4"/>
    </row>
    <row r="490" spans="9:68" s="9" customFormat="1" x14ac:dyDescent="0.25">
      <c r="I490" s="14"/>
      <c r="J490" s="14"/>
      <c r="K490" s="14"/>
      <c r="L490" s="4"/>
      <c r="M490" s="4"/>
      <c r="N490" s="4"/>
      <c r="O490" s="4"/>
      <c r="P490" s="4"/>
      <c r="Q490" s="4"/>
      <c r="Y490" s="14"/>
      <c r="Z490" s="14"/>
      <c r="AA490" s="14"/>
      <c r="AB490" s="4"/>
      <c r="AC490" s="4"/>
      <c r="AD490" s="4"/>
      <c r="AE490" s="4"/>
      <c r="AF490" s="4"/>
      <c r="AG490" s="4"/>
      <c r="BC490" s="14"/>
      <c r="BD490" s="14"/>
      <c r="BE490" s="14"/>
      <c r="BF490" s="4"/>
      <c r="BG490" s="4"/>
      <c r="BH490" s="4"/>
      <c r="BI490" s="4"/>
      <c r="BJ490" s="4"/>
      <c r="BK490" s="14"/>
      <c r="BL490" s="4"/>
      <c r="BM490" s="4"/>
      <c r="BN490" s="4"/>
      <c r="BO490" s="4"/>
      <c r="BP490" s="4"/>
    </row>
    <row r="491" spans="9:68" s="9" customFormat="1" x14ac:dyDescent="0.25">
      <c r="I491" s="14"/>
      <c r="J491" s="14"/>
      <c r="K491" s="14"/>
      <c r="L491" s="4"/>
      <c r="M491" s="4"/>
      <c r="N491" s="4"/>
      <c r="O491" s="4"/>
      <c r="P491" s="4"/>
      <c r="Q491" s="4"/>
      <c r="Y491" s="14"/>
      <c r="Z491" s="14"/>
      <c r="AA491" s="14"/>
      <c r="AB491" s="4"/>
      <c r="AC491" s="4"/>
      <c r="AD491" s="4"/>
      <c r="AE491" s="4"/>
      <c r="AF491" s="4"/>
      <c r="AG491" s="4"/>
      <c r="BC491" s="14"/>
      <c r="BD491" s="14"/>
      <c r="BE491" s="14"/>
      <c r="BF491" s="4"/>
      <c r="BG491" s="4"/>
      <c r="BH491" s="4"/>
      <c r="BI491" s="4"/>
      <c r="BJ491" s="4"/>
      <c r="BK491" s="14"/>
      <c r="BL491" s="4"/>
      <c r="BM491" s="4"/>
      <c r="BN491" s="4"/>
      <c r="BO491" s="4"/>
      <c r="BP491" s="4"/>
    </row>
    <row r="492" spans="9:68" s="9" customFormat="1" x14ac:dyDescent="0.25">
      <c r="I492" s="14"/>
      <c r="J492" s="14"/>
      <c r="K492" s="14"/>
      <c r="L492" s="4"/>
      <c r="M492" s="4"/>
      <c r="N492" s="4"/>
      <c r="O492" s="4"/>
      <c r="P492" s="4"/>
      <c r="Q492" s="4"/>
      <c r="Y492" s="14"/>
      <c r="Z492" s="14"/>
      <c r="AA492" s="14"/>
      <c r="AB492" s="4"/>
      <c r="AC492" s="4"/>
      <c r="AD492" s="4"/>
      <c r="AE492" s="4"/>
      <c r="AF492" s="4"/>
      <c r="AG492" s="4"/>
      <c r="BC492" s="14"/>
      <c r="BD492" s="14"/>
      <c r="BE492" s="14"/>
      <c r="BF492" s="4"/>
      <c r="BG492" s="4"/>
      <c r="BH492" s="4"/>
      <c r="BI492" s="4"/>
      <c r="BJ492" s="4"/>
      <c r="BK492" s="14"/>
      <c r="BL492" s="4"/>
      <c r="BM492" s="4"/>
      <c r="BN492" s="4"/>
      <c r="BO492" s="4"/>
      <c r="BP492" s="4"/>
    </row>
    <row r="493" spans="9:68" s="9" customFormat="1" x14ac:dyDescent="0.25">
      <c r="I493" s="14"/>
      <c r="J493" s="14"/>
      <c r="K493" s="14"/>
      <c r="L493" s="4"/>
      <c r="M493" s="4"/>
      <c r="N493" s="4"/>
      <c r="O493" s="4"/>
      <c r="P493" s="4"/>
      <c r="Q493" s="4"/>
      <c r="Y493" s="14"/>
      <c r="Z493" s="14"/>
      <c r="AA493" s="14"/>
      <c r="AB493" s="4"/>
      <c r="AC493" s="4"/>
      <c r="AD493" s="4"/>
      <c r="AE493" s="4"/>
      <c r="AF493" s="4"/>
      <c r="AG493" s="4"/>
      <c r="BC493" s="14"/>
      <c r="BD493" s="14"/>
      <c r="BE493" s="14"/>
      <c r="BF493" s="4"/>
      <c r="BG493" s="4"/>
      <c r="BH493" s="4"/>
      <c r="BI493" s="4"/>
      <c r="BJ493" s="4"/>
      <c r="BK493" s="14"/>
      <c r="BL493" s="4"/>
      <c r="BM493" s="4"/>
      <c r="BN493" s="4"/>
      <c r="BO493" s="4"/>
      <c r="BP493" s="4"/>
    </row>
    <row r="494" spans="9:68" s="9" customFormat="1" x14ac:dyDescent="0.25">
      <c r="I494" s="14"/>
      <c r="J494" s="14"/>
      <c r="K494" s="14"/>
      <c r="L494" s="4"/>
      <c r="M494" s="4"/>
      <c r="N494" s="4"/>
      <c r="O494" s="4"/>
      <c r="P494" s="4"/>
      <c r="Q494" s="4"/>
      <c r="Y494" s="14"/>
      <c r="Z494" s="14"/>
      <c r="AA494" s="14"/>
      <c r="AB494" s="4"/>
      <c r="AC494" s="4"/>
      <c r="AD494" s="4"/>
      <c r="AE494" s="4"/>
      <c r="AF494" s="4"/>
      <c r="AG494" s="4"/>
      <c r="BC494" s="14"/>
      <c r="BD494" s="14"/>
      <c r="BE494" s="14"/>
      <c r="BF494" s="4"/>
      <c r="BG494" s="4"/>
      <c r="BH494" s="4"/>
      <c r="BI494" s="4"/>
      <c r="BJ494" s="4"/>
      <c r="BK494" s="14"/>
      <c r="BL494" s="4"/>
      <c r="BM494" s="4"/>
      <c r="BN494" s="4"/>
      <c r="BO494" s="4"/>
      <c r="BP494" s="4"/>
    </row>
    <row r="495" spans="9:68" s="9" customFormat="1" x14ac:dyDescent="0.25">
      <c r="I495" s="14"/>
      <c r="J495" s="14"/>
      <c r="K495" s="14"/>
      <c r="L495" s="4"/>
      <c r="M495" s="4"/>
      <c r="N495" s="4"/>
      <c r="O495" s="4"/>
      <c r="P495" s="4"/>
      <c r="Q495" s="4"/>
      <c r="Y495" s="14"/>
      <c r="Z495" s="14"/>
      <c r="AA495" s="14"/>
      <c r="AB495" s="4"/>
      <c r="AC495" s="4"/>
      <c r="AD495" s="4"/>
      <c r="AE495" s="4"/>
      <c r="AF495" s="4"/>
      <c r="AG495" s="4"/>
      <c r="BC495" s="14"/>
      <c r="BD495" s="14"/>
      <c r="BE495" s="14"/>
      <c r="BF495" s="4"/>
      <c r="BG495" s="4"/>
      <c r="BH495" s="4"/>
      <c r="BI495" s="4"/>
      <c r="BJ495" s="4"/>
      <c r="BK495" s="14"/>
      <c r="BL495" s="4"/>
      <c r="BM495" s="4"/>
      <c r="BN495" s="4"/>
      <c r="BO495" s="4"/>
      <c r="BP495" s="4"/>
    </row>
    <row r="496" spans="9:68" s="9" customFormat="1" x14ac:dyDescent="0.25">
      <c r="I496" s="14"/>
      <c r="J496" s="14"/>
      <c r="K496" s="14"/>
      <c r="L496" s="4"/>
      <c r="M496" s="4"/>
      <c r="N496" s="4"/>
      <c r="O496" s="4"/>
      <c r="P496" s="4"/>
      <c r="Q496" s="4"/>
      <c r="Y496" s="14"/>
      <c r="Z496" s="14"/>
      <c r="AA496" s="14"/>
      <c r="AB496" s="4"/>
      <c r="AC496" s="4"/>
      <c r="AD496" s="4"/>
      <c r="AE496" s="4"/>
      <c r="AF496" s="4"/>
      <c r="AG496" s="4"/>
      <c r="BC496" s="14"/>
      <c r="BD496" s="14"/>
      <c r="BE496" s="14"/>
      <c r="BF496" s="4"/>
      <c r="BG496" s="4"/>
      <c r="BH496" s="4"/>
      <c r="BI496" s="4"/>
      <c r="BJ496" s="4"/>
      <c r="BK496" s="14"/>
      <c r="BL496" s="4"/>
      <c r="BM496" s="4"/>
      <c r="BN496" s="4"/>
      <c r="BO496" s="4"/>
      <c r="BP496" s="4"/>
    </row>
    <row r="497" spans="9:68" s="9" customFormat="1" x14ac:dyDescent="0.25">
      <c r="I497" s="14"/>
      <c r="J497" s="14"/>
      <c r="K497" s="14"/>
      <c r="L497" s="4"/>
      <c r="M497" s="4"/>
      <c r="N497" s="4"/>
      <c r="O497" s="4"/>
      <c r="P497" s="4"/>
      <c r="Q497" s="4"/>
      <c r="Y497" s="14"/>
      <c r="Z497" s="14"/>
      <c r="AA497" s="14"/>
      <c r="AB497" s="4"/>
      <c r="AC497" s="4"/>
      <c r="AD497" s="4"/>
      <c r="AE497" s="4"/>
      <c r="AF497" s="4"/>
      <c r="AG497" s="4"/>
      <c r="BC497" s="14"/>
      <c r="BD497" s="14"/>
      <c r="BE497" s="14"/>
      <c r="BF497" s="4"/>
      <c r="BG497" s="4"/>
      <c r="BH497" s="4"/>
      <c r="BI497" s="4"/>
      <c r="BJ497" s="4"/>
      <c r="BK497" s="14"/>
      <c r="BL497" s="4"/>
      <c r="BM497" s="4"/>
      <c r="BN497" s="4"/>
      <c r="BO497" s="4"/>
      <c r="BP497" s="4"/>
    </row>
    <row r="498" spans="9:68" s="9" customFormat="1" x14ac:dyDescent="0.25">
      <c r="I498" s="14"/>
      <c r="J498" s="14"/>
      <c r="K498" s="14"/>
      <c r="L498" s="4"/>
      <c r="M498" s="4"/>
      <c r="N498" s="4"/>
      <c r="O498" s="4"/>
      <c r="P498" s="4"/>
      <c r="Q498" s="4"/>
      <c r="Y498" s="14"/>
      <c r="Z498" s="14"/>
      <c r="AA498" s="14"/>
      <c r="AB498" s="4"/>
      <c r="AC498" s="4"/>
      <c r="AD498" s="4"/>
      <c r="AE498" s="4"/>
      <c r="AF498" s="4"/>
      <c r="AG498" s="4"/>
      <c r="BC498" s="14"/>
      <c r="BD498" s="14"/>
      <c r="BE498" s="14"/>
      <c r="BF498" s="4"/>
      <c r="BG498" s="4"/>
      <c r="BH498" s="4"/>
      <c r="BI498" s="4"/>
      <c r="BJ498" s="4"/>
      <c r="BK498" s="14"/>
      <c r="BL498" s="4"/>
      <c r="BM498" s="4"/>
      <c r="BN498" s="4"/>
      <c r="BO498" s="4"/>
      <c r="BP498" s="4"/>
    </row>
    <row r="499" spans="9:68" s="9" customFormat="1" x14ac:dyDescent="0.25">
      <c r="I499" s="14"/>
      <c r="J499" s="14"/>
      <c r="K499" s="14"/>
      <c r="L499" s="4"/>
      <c r="M499" s="4"/>
      <c r="N499" s="4"/>
      <c r="O499" s="4"/>
      <c r="P499" s="4"/>
      <c r="Q499" s="4"/>
      <c r="Y499" s="14"/>
      <c r="Z499" s="14"/>
      <c r="AA499" s="14"/>
      <c r="AB499" s="4"/>
      <c r="AC499" s="4"/>
      <c r="AD499" s="4"/>
      <c r="AE499" s="4"/>
      <c r="AF499" s="4"/>
      <c r="AG499" s="4"/>
      <c r="BC499" s="14"/>
      <c r="BD499" s="14"/>
      <c r="BE499" s="14"/>
      <c r="BF499" s="4"/>
      <c r="BG499" s="4"/>
      <c r="BH499" s="4"/>
      <c r="BI499" s="4"/>
      <c r="BJ499" s="4"/>
      <c r="BK499" s="14"/>
      <c r="BL499" s="4"/>
      <c r="BM499" s="4"/>
      <c r="BN499" s="4"/>
      <c r="BO499" s="4"/>
      <c r="BP499" s="4"/>
    </row>
    <row r="500" spans="9:68" s="9" customFormat="1" x14ac:dyDescent="0.25">
      <c r="I500" s="14"/>
      <c r="J500" s="14"/>
      <c r="K500" s="14"/>
      <c r="L500" s="4"/>
      <c r="M500" s="4"/>
      <c r="N500" s="4"/>
      <c r="O500" s="4"/>
      <c r="P500" s="4"/>
      <c r="Q500" s="4"/>
      <c r="Y500" s="14"/>
      <c r="Z500" s="14"/>
      <c r="AA500" s="14"/>
      <c r="AB500" s="4"/>
      <c r="AC500" s="4"/>
      <c r="AD500" s="4"/>
      <c r="AE500" s="4"/>
      <c r="AF500" s="4"/>
      <c r="AG500" s="4"/>
      <c r="BC500" s="14"/>
      <c r="BD500" s="14"/>
      <c r="BE500" s="14"/>
      <c r="BF500" s="4"/>
      <c r="BG500" s="4"/>
      <c r="BH500" s="4"/>
      <c r="BI500" s="4"/>
      <c r="BJ500" s="4"/>
      <c r="BK500" s="14"/>
      <c r="BL500" s="4"/>
      <c r="BM500" s="4"/>
      <c r="BN500" s="4"/>
      <c r="BO500" s="4"/>
      <c r="BP500" s="4"/>
    </row>
    <row r="501" spans="9:68" s="9" customFormat="1" x14ac:dyDescent="0.25">
      <c r="I501" s="14"/>
      <c r="J501" s="14"/>
      <c r="K501" s="14"/>
      <c r="L501" s="4"/>
      <c r="M501" s="4"/>
      <c r="N501" s="4"/>
      <c r="O501" s="4"/>
      <c r="P501" s="4"/>
      <c r="Q501" s="4"/>
      <c r="Y501" s="14"/>
      <c r="Z501" s="14"/>
      <c r="AA501" s="14"/>
      <c r="AB501" s="4"/>
      <c r="AC501" s="4"/>
      <c r="AD501" s="4"/>
      <c r="AE501" s="4"/>
      <c r="AF501" s="4"/>
      <c r="AG501" s="4"/>
      <c r="BC501" s="14"/>
      <c r="BD501" s="14"/>
      <c r="BE501" s="14"/>
      <c r="BF501" s="4"/>
      <c r="BG501" s="4"/>
      <c r="BH501" s="4"/>
      <c r="BI501" s="4"/>
      <c r="BJ501" s="4"/>
      <c r="BK501" s="14"/>
      <c r="BL501" s="4"/>
      <c r="BM501" s="4"/>
      <c r="BN501" s="4"/>
      <c r="BO501" s="4"/>
      <c r="BP501" s="4"/>
    </row>
    <row r="502" spans="9:68" s="9" customFormat="1" x14ac:dyDescent="0.25">
      <c r="I502" s="14"/>
      <c r="J502" s="14"/>
      <c r="K502" s="14"/>
      <c r="L502" s="4"/>
      <c r="M502" s="4"/>
      <c r="N502" s="4"/>
      <c r="O502" s="4"/>
      <c r="P502" s="4"/>
      <c r="Q502" s="4"/>
      <c r="Y502" s="14"/>
      <c r="Z502" s="14"/>
      <c r="AA502" s="14"/>
      <c r="AB502" s="4"/>
      <c r="AC502" s="4"/>
      <c r="AD502" s="4"/>
      <c r="AE502" s="4"/>
      <c r="AF502" s="4"/>
      <c r="AG502" s="4"/>
      <c r="BC502" s="14"/>
      <c r="BD502" s="14"/>
      <c r="BE502" s="14"/>
      <c r="BF502" s="4"/>
      <c r="BG502" s="4"/>
      <c r="BH502" s="4"/>
      <c r="BI502" s="4"/>
      <c r="BJ502" s="4"/>
      <c r="BK502" s="14"/>
      <c r="BL502" s="4"/>
      <c r="BM502" s="4"/>
      <c r="BN502" s="4"/>
      <c r="BO502" s="4"/>
      <c r="BP502" s="4"/>
    </row>
    <row r="503" spans="9:68" s="9" customFormat="1" x14ac:dyDescent="0.25">
      <c r="I503" s="14"/>
      <c r="J503" s="14"/>
      <c r="K503" s="14"/>
      <c r="L503" s="4"/>
      <c r="M503" s="4"/>
      <c r="N503" s="4"/>
      <c r="O503" s="4"/>
      <c r="P503" s="4"/>
      <c r="Q503" s="4"/>
      <c r="Y503" s="14"/>
      <c r="Z503" s="14"/>
      <c r="AA503" s="14"/>
      <c r="AB503" s="4"/>
      <c r="AC503" s="4"/>
      <c r="AD503" s="4"/>
      <c r="AE503" s="4"/>
      <c r="AF503" s="4"/>
      <c r="AG503" s="4"/>
      <c r="BC503" s="14"/>
      <c r="BD503" s="14"/>
      <c r="BE503" s="14"/>
      <c r="BF503" s="4"/>
      <c r="BG503" s="4"/>
      <c r="BH503" s="4"/>
      <c r="BI503" s="4"/>
      <c r="BJ503" s="4"/>
      <c r="BK503" s="14"/>
      <c r="BL503" s="4"/>
      <c r="BM503" s="4"/>
      <c r="BN503" s="4"/>
      <c r="BO503" s="4"/>
      <c r="BP503" s="4"/>
    </row>
    <row r="504" spans="9:68" s="9" customFormat="1" x14ac:dyDescent="0.25">
      <c r="I504" s="14"/>
      <c r="J504" s="14"/>
      <c r="K504" s="14"/>
      <c r="L504" s="4"/>
      <c r="M504" s="4"/>
      <c r="N504" s="4"/>
      <c r="O504" s="4"/>
      <c r="P504" s="4"/>
      <c r="Q504" s="4"/>
      <c r="Y504" s="14"/>
      <c r="Z504" s="14"/>
      <c r="AA504" s="14"/>
      <c r="AB504" s="4"/>
      <c r="AC504" s="4"/>
      <c r="AD504" s="4"/>
      <c r="AE504" s="4"/>
      <c r="AF504" s="4"/>
      <c r="AG504" s="4"/>
      <c r="BC504" s="14"/>
      <c r="BD504" s="14"/>
      <c r="BE504" s="14"/>
      <c r="BF504" s="4"/>
      <c r="BG504" s="4"/>
      <c r="BH504" s="4"/>
      <c r="BI504" s="4"/>
      <c r="BJ504" s="4"/>
      <c r="BK504" s="14"/>
      <c r="BL504" s="4"/>
      <c r="BM504" s="4"/>
      <c r="BN504" s="4"/>
      <c r="BO504" s="4"/>
      <c r="BP504" s="4"/>
    </row>
    <row r="505" spans="9:68" s="9" customFormat="1" x14ac:dyDescent="0.25">
      <c r="I505" s="14"/>
      <c r="J505" s="14"/>
      <c r="K505" s="14"/>
      <c r="L505" s="4"/>
      <c r="M505" s="4"/>
      <c r="N505" s="4"/>
      <c r="O505" s="4"/>
      <c r="P505" s="4"/>
      <c r="Q505" s="4"/>
      <c r="Y505" s="14"/>
      <c r="Z505" s="14"/>
      <c r="AA505" s="14"/>
      <c r="AB505" s="4"/>
      <c r="AC505" s="4"/>
      <c r="AD505" s="4"/>
      <c r="AE505" s="4"/>
      <c r="AF505" s="4"/>
      <c r="AG505" s="4"/>
      <c r="BC505" s="14"/>
      <c r="BD505" s="14"/>
      <c r="BE505" s="14"/>
      <c r="BF505" s="4"/>
      <c r="BG505" s="4"/>
      <c r="BH505" s="4"/>
      <c r="BI505" s="4"/>
      <c r="BJ505" s="4"/>
      <c r="BK505" s="14"/>
      <c r="BL505" s="4"/>
      <c r="BM505" s="4"/>
      <c r="BN505" s="4"/>
      <c r="BO505" s="4"/>
      <c r="BP505" s="4"/>
    </row>
    <row r="506" spans="9:68" s="9" customFormat="1" x14ac:dyDescent="0.25">
      <c r="I506" s="14"/>
      <c r="J506" s="14"/>
      <c r="K506" s="14"/>
      <c r="L506" s="4"/>
      <c r="M506" s="4"/>
      <c r="N506" s="4"/>
      <c r="O506" s="4"/>
      <c r="P506" s="4"/>
      <c r="Q506" s="4"/>
      <c r="Y506" s="14"/>
      <c r="Z506" s="14"/>
      <c r="AA506" s="14"/>
      <c r="AB506" s="4"/>
      <c r="AC506" s="4"/>
      <c r="AD506" s="4"/>
      <c r="AE506" s="4"/>
      <c r="AF506" s="4"/>
      <c r="AG506" s="4"/>
      <c r="BC506" s="14"/>
      <c r="BD506" s="14"/>
      <c r="BE506" s="14"/>
      <c r="BF506" s="4"/>
      <c r="BG506" s="4"/>
      <c r="BH506" s="4"/>
      <c r="BI506" s="4"/>
      <c r="BJ506" s="4"/>
      <c r="BK506" s="14"/>
      <c r="BL506" s="4"/>
      <c r="BM506" s="4"/>
      <c r="BN506" s="4"/>
      <c r="BO506" s="4"/>
      <c r="BP506" s="4"/>
    </row>
    <row r="507" spans="9:68" s="9" customFormat="1" x14ac:dyDescent="0.25">
      <c r="I507" s="14"/>
      <c r="J507" s="14"/>
      <c r="K507" s="14"/>
      <c r="L507" s="4"/>
      <c r="M507" s="4"/>
      <c r="N507" s="4"/>
      <c r="O507" s="4"/>
      <c r="P507" s="4"/>
      <c r="Q507" s="4"/>
      <c r="Y507" s="14"/>
      <c r="Z507" s="14"/>
      <c r="AA507" s="14"/>
      <c r="AB507" s="4"/>
      <c r="AC507" s="4"/>
      <c r="AD507" s="4"/>
      <c r="AE507" s="4"/>
      <c r="AF507" s="4"/>
      <c r="AG507" s="4"/>
      <c r="BC507" s="14"/>
      <c r="BD507" s="14"/>
      <c r="BE507" s="14"/>
      <c r="BF507" s="4"/>
      <c r="BG507" s="4"/>
      <c r="BH507" s="4"/>
      <c r="BI507" s="4"/>
      <c r="BJ507" s="4"/>
      <c r="BK507" s="14"/>
      <c r="BL507" s="4"/>
      <c r="BM507" s="4"/>
      <c r="BN507" s="4"/>
      <c r="BO507" s="4"/>
      <c r="BP507" s="4"/>
    </row>
    <row r="508" spans="9:68" s="9" customFormat="1" x14ac:dyDescent="0.25">
      <c r="I508" s="14"/>
      <c r="J508" s="14"/>
      <c r="K508" s="14"/>
      <c r="L508" s="4"/>
      <c r="M508" s="4"/>
      <c r="N508" s="4"/>
      <c r="O508" s="4"/>
      <c r="P508" s="4"/>
      <c r="Q508" s="4"/>
      <c r="Y508" s="14"/>
      <c r="Z508" s="14"/>
      <c r="AA508" s="14"/>
      <c r="AB508" s="4"/>
      <c r="AC508" s="4"/>
      <c r="AD508" s="4"/>
      <c r="AE508" s="4"/>
      <c r="AF508" s="4"/>
      <c r="AG508" s="4"/>
      <c r="BC508" s="14"/>
      <c r="BD508" s="14"/>
      <c r="BE508" s="14"/>
      <c r="BF508" s="4"/>
      <c r="BG508" s="4"/>
      <c r="BH508" s="4"/>
      <c r="BI508" s="4"/>
      <c r="BJ508" s="4"/>
      <c r="BK508" s="14"/>
      <c r="BL508" s="4"/>
      <c r="BM508" s="4"/>
      <c r="BN508" s="4"/>
      <c r="BO508" s="4"/>
      <c r="BP508" s="4"/>
    </row>
    <row r="509" spans="9:68" s="9" customFormat="1" x14ac:dyDescent="0.25">
      <c r="I509" s="14"/>
      <c r="J509" s="14"/>
      <c r="K509" s="14"/>
      <c r="L509" s="4"/>
      <c r="M509" s="4"/>
      <c r="N509" s="4"/>
      <c r="O509" s="4"/>
      <c r="P509" s="4"/>
      <c r="Q509" s="4"/>
      <c r="Y509" s="14"/>
      <c r="Z509" s="14"/>
      <c r="AA509" s="14"/>
      <c r="AB509" s="4"/>
      <c r="AC509" s="4"/>
      <c r="AD509" s="4"/>
      <c r="AE509" s="4"/>
      <c r="AF509" s="4"/>
      <c r="AG509" s="4"/>
      <c r="BC509" s="14"/>
      <c r="BD509" s="14"/>
      <c r="BE509" s="14"/>
      <c r="BF509" s="4"/>
      <c r="BG509" s="4"/>
      <c r="BH509" s="4"/>
      <c r="BI509" s="4"/>
      <c r="BJ509" s="4"/>
      <c r="BK509" s="14"/>
      <c r="BL509" s="4"/>
      <c r="BM509" s="4"/>
      <c r="BN509" s="4"/>
      <c r="BO509" s="4"/>
      <c r="BP509" s="4"/>
    </row>
    <row r="510" spans="9:68" s="9" customFormat="1" x14ac:dyDescent="0.25">
      <c r="I510" s="14"/>
      <c r="J510" s="14"/>
      <c r="K510" s="14"/>
      <c r="L510" s="4"/>
      <c r="M510" s="4"/>
      <c r="N510" s="4"/>
      <c r="O510" s="4"/>
      <c r="P510" s="4"/>
      <c r="Q510" s="4"/>
      <c r="Y510" s="14"/>
      <c r="Z510" s="14"/>
      <c r="AA510" s="14"/>
      <c r="AB510" s="4"/>
      <c r="AC510" s="4"/>
      <c r="AD510" s="4"/>
      <c r="AE510" s="4"/>
      <c r="AF510" s="4"/>
      <c r="AG510" s="4"/>
      <c r="BC510" s="14"/>
      <c r="BD510" s="14"/>
      <c r="BE510" s="14"/>
      <c r="BF510" s="4"/>
      <c r="BG510" s="4"/>
      <c r="BH510" s="4"/>
      <c r="BI510" s="4"/>
      <c r="BJ510" s="4"/>
      <c r="BK510" s="14"/>
      <c r="BL510" s="4"/>
      <c r="BM510" s="4"/>
      <c r="BN510" s="4"/>
      <c r="BO510" s="4"/>
      <c r="BP510" s="4"/>
    </row>
    <row r="511" spans="9:68" s="9" customFormat="1" x14ac:dyDescent="0.25">
      <c r="I511" s="14"/>
      <c r="J511" s="14"/>
      <c r="K511" s="14"/>
      <c r="L511" s="4"/>
      <c r="M511" s="4"/>
      <c r="N511" s="4"/>
      <c r="O511" s="4"/>
      <c r="P511" s="4"/>
      <c r="Q511" s="4"/>
      <c r="Y511" s="14"/>
      <c r="Z511" s="14"/>
      <c r="AA511" s="14"/>
      <c r="AB511" s="4"/>
      <c r="AC511" s="4"/>
      <c r="AD511" s="4"/>
      <c r="AE511" s="4"/>
      <c r="AF511" s="4"/>
      <c r="AG511" s="4"/>
      <c r="BC511" s="14"/>
      <c r="BD511" s="14"/>
      <c r="BE511" s="14"/>
      <c r="BF511" s="4"/>
      <c r="BG511" s="4"/>
      <c r="BH511" s="4"/>
      <c r="BI511" s="4"/>
      <c r="BJ511" s="4"/>
      <c r="BK511" s="14"/>
      <c r="BL511" s="4"/>
      <c r="BM511" s="4"/>
      <c r="BN511" s="4"/>
      <c r="BO511" s="4"/>
      <c r="BP511" s="4"/>
    </row>
    <row r="512" spans="9:68" s="9" customFormat="1" x14ac:dyDescent="0.25">
      <c r="I512" s="14"/>
      <c r="J512" s="14"/>
      <c r="K512" s="14"/>
      <c r="L512" s="4"/>
      <c r="M512" s="4"/>
      <c r="N512" s="4"/>
      <c r="O512" s="4"/>
      <c r="P512" s="4"/>
      <c r="Q512" s="4"/>
      <c r="Y512" s="14"/>
      <c r="Z512" s="14"/>
      <c r="AA512" s="14"/>
      <c r="AB512" s="4"/>
      <c r="AC512" s="4"/>
      <c r="AD512" s="4"/>
      <c r="AE512" s="4"/>
      <c r="AF512" s="4"/>
      <c r="AG512" s="4"/>
      <c r="BC512" s="14"/>
      <c r="BD512" s="14"/>
      <c r="BE512" s="14"/>
      <c r="BF512" s="4"/>
      <c r="BG512" s="4"/>
      <c r="BH512" s="4"/>
      <c r="BI512" s="4"/>
      <c r="BJ512" s="4"/>
      <c r="BK512" s="14"/>
      <c r="BL512" s="4"/>
      <c r="BM512" s="4"/>
      <c r="BN512" s="4"/>
      <c r="BO512" s="4"/>
      <c r="BP512" s="4"/>
    </row>
    <row r="513" spans="9:84" s="9" customFormat="1" x14ac:dyDescent="0.25">
      <c r="I513" s="14"/>
      <c r="J513" s="14"/>
      <c r="K513" s="14"/>
      <c r="L513" s="4"/>
      <c r="M513" s="4"/>
      <c r="N513" s="4"/>
      <c r="O513" s="4"/>
      <c r="P513" s="4"/>
      <c r="Q513" s="4"/>
      <c r="Y513" s="14"/>
      <c r="Z513" s="14"/>
      <c r="AA513" s="14"/>
      <c r="AB513" s="4"/>
      <c r="AC513" s="4"/>
      <c r="AD513" s="4"/>
      <c r="AE513" s="4"/>
      <c r="AF513" s="4"/>
      <c r="AG513" s="4"/>
      <c r="BC513" s="14"/>
      <c r="BD513" s="14"/>
      <c r="BE513" s="14"/>
      <c r="BF513" s="4"/>
      <c r="BG513" s="4"/>
      <c r="BH513" s="4"/>
      <c r="BI513" s="4"/>
      <c r="BJ513" s="4"/>
      <c r="BK513" s="14"/>
      <c r="BL513" s="4"/>
      <c r="BM513" s="4"/>
      <c r="BN513" s="4"/>
      <c r="BO513" s="4"/>
      <c r="BP513" s="4"/>
    </row>
    <row r="514" spans="9:84" s="9" customFormat="1" x14ac:dyDescent="0.25">
      <c r="I514" s="14"/>
      <c r="J514" s="14"/>
      <c r="K514" s="14"/>
      <c r="L514" s="4"/>
      <c r="M514" s="4"/>
      <c r="N514" s="4"/>
      <c r="O514" s="4"/>
      <c r="P514" s="4"/>
      <c r="Q514" s="4"/>
      <c r="Y514" s="14"/>
      <c r="Z514" s="14"/>
      <c r="AA514" s="14"/>
      <c r="AB514" s="4"/>
      <c r="AC514" s="4"/>
      <c r="AD514" s="4"/>
      <c r="AE514" s="4"/>
      <c r="AF514" s="4"/>
      <c r="AG514" s="4"/>
      <c r="BC514" s="14"/>
      <c r="BD514" s="14"/>
      <c r="BE514" s="14"/>
      <c r="BF514" s="4"/>
      <c r="BG514" s="4"/>
      <c r="BH514" s="4"/>
      <c r="BI514" s="4"/>
      <c r="BJ514" s="4"/>
      <c r="BK514" s="14"/>
      <c r="BL514" s="4"/>
      <c r="BM514" s="4"/>
      <c r="BN514" s="4"/>
      <c r="BO514" s="4"/>
      <c r="BP514" s="4"/>
    </row>
    <row r="515" spans="9:84" s="9" customFormat="1" x14ac:dyDescent="0.25">
      <c r="I515" s="14"/>
      <c r="J515" s="14"/>
      <c r="K515" s="14"/>
      <c r="L515" s="4"/>
      <c r="M515" s="4"/>
      <c r="N515" s="4"/>
      <c r="O515" s="4"/>
      <c r="P515" s="4"/>
      <c r="Q515" s="4"/>
      <c r="Y515" s="14"/>
      <c r="Z515" s="14"/>
      <c r="AA515" s="14"/>
      <c r="AB515" s="4"/>
      <c r="AC515" s="4"/>
      <c r="AD515" s="4"/>
      <c r="AE515" s="4"/>
      <c r="AF515" s="4"/>
      <c r="AG515" s="4"/>
      <c r="BC515" s="14"/>
      <c r="BD515" s="14"/>
      <c r="BE515" s="14"/>
      <c r="BF515" s="4"/>
      <c r="BG515" s="4"/>
      <c r="BH515" s="4"/>
      <c r="BI515" s="4"/>
      <c r="BJ515" s="4"/>
      <c r="BK515" s="14"/>
      <c r="BL515" s="4"/>
      <c r="BM515" s="4"/>
      <c r="BN515" s="4"/>
      <c r="BO515" s="4"/>
      <c r="BP515" s="4"/>
    </row>
    <row r="516" spans="9:84" s="9" customFormat="1" x14ac:dyDescent="0.25">
      <c r="I516" s="14"/>
      <c r="J516" s="14"/>
      <c r="K516" s="14"/>
      <c r="L516" s="4"/>
      <c r="M516" s="4"/>
      <c r="N516" s="4"/>
      <c r="O516" s="4"/>
      <c r="P516" s="4"/>
      <c r="Q516" s="4"/>
      <c r="Y516" s="14"/>
      <c r="Z516" s="14"/>
      <c r="AA516" s="14"/>
      <c r="AB516" s="4"/>
      <c r="AC516" s="4"/>
      <c r="AD516" s="4"/>
      <c r="AE516" s="4"/>
      <c r="AF516" s="4"/>
      <c r="AG516" s="4"/>
      <c r="BC516" s="14"/>
      <c r="BD516" s="14"/>
      <c r="BE516" s="14"/>
      <c r="BF516" s="4"/>
      <c r="BG516" s="4"/>
      <c r="BH516" s="4"/>
      <c r="BI516" s="4"/>
      <c r="BJ516" s="4"/>
      <c r="BK516" s="14"/>
      <c r="BL516" s="4"/>
      <c r="BM516" s="4"/>
      <c r="BN516" s="4"/>
      <c r="BO516" s="4"/>
      <c r="BP516" s="4"/>
    </row>
    <row r="517" spans="9:84" s="9" customFormat="1" x14ac:dyDescent="0.25">
      <c r="I517" s="14"/>
      <c r="J517" s="14"/>
      <c r="K517" s="14"/>
      <c r="L517" s="4"/>
      <c r="M517" s="4"/>
      <c r="N517" s="4"/>
      <c r="O517" s="4"/>
      <c r="P517" s="4"/>
      <c r="Q517" s="4"/>
      <c r="Y517" s="14"/>
      <c r="Z517" s="14"/>
      <c r="AA517" s="14"/>
      <c r="AB517" s="4"/>
      <c r="AC517" s="4"/>
      <c r="AD517" s="4"/>
      <c r="AE517" s="4"/>
      <c r="AF517" s="4"/>
      <c r="AG517" s="4"/>
      <c r="BC517" s="14"/>
      <c r="BD517" s="14"/>
      <c r="BE517" s="14"/>
      <c r="BF517" s="4"/>
      <c r="BG517" s="4"/>
      <c r="BH517" s="4"/>
      <c r="BI517" s="4"/>
      <c r="BJ517" s="4"/>
      <c r="BK517" s="14"/>
      <c r="BL517" s="4"/>
      <c r="BM517" s="4"/>
      <c r="BN517" s="4"/>
      <c r="BO517" s="4"/>
      <c r="BP517" s="4"/>
    </row>
    <row r="518" spans="9:84" s="9" customFormat="1" x14ac:dyDescent="0.25">
      <c r="I518" s="14"/>
      <c r="J518" s="14"/>
      <c r="K518" s="14"/>
      <c r="L518" s="4"/>
      <c r="M518" s="4"/>
      <c r="N518" s="4"/>
      <c r="O518" s="4"/>
      <c r="P518" s="4"/>
      <c r="Q518" s="4"/>
      <c r="Y518" s="14"/>
      <c r="Z518" s="14"/>
      <c r="AA518" s="14"/>
      <c r="AB518" s="4"/>
      <c r="AC518" s="4"/>
      <c r="AD518" s="4"/>
      <c r="AE518" s="4"/>
      <c r="AF518" s="4"/>
      <c r="AG518" s="4"/>
      <c r="BC518" s="14"/>
      <c r="BD518" s="14"/>
      <c r="BE518" s="14"/>
      <c r="BF518" s="4"/>
      <c r="BG518" s="4"/>
      <c r="BH518" s="4"/>
      <c r="BI518" s="4"/>
      <c r="BJ518" s="4"/>
      <c r="BK518" s="14"/>
      <c r="BL518" s="4"/>
      <c r="BM518" s="4"/>
      <c r="BN518" s="4"/>
      <c r="BO518" s="4"/>
      <c r="BP518" s="4"/>
    </row>
    <row r="519" spans="9:84" s="9" customFormat="1" x14ac:dyDescent="0.25">
      <c r="I519" s="14"/>
      <c r="J519" s="14"/>
      <c r="K519" s="14"/>
      <c r="L519" s="4"/>
      <c r="M519" s="4"/>
      <c r="N519" s="4"/>
      <c r="O519" s="4"/>
      <c r="P519" s="4"/>
      <c r="Q519" s="4"/>
      <c r="Y519" s="14"/>
      <c r="Z519" s="14"/>
      <c r="AA519" s="14"/>
      <c r="AB519" s="4"/>
      <c r="AC519" s="4"/>
      <c r="AD519" s="4"/>
      <c r="AE519" s="4"/>
      <c r="AF519" s="4"/>
      <c r="AG519" s="4"/>
      <c r="BC519" s="14"/>
      <c r="BD519" s="14"/>
      <c r="BE519" s="14"/>
      <c r="BF519" s="4"/>
      <c r="BG519" s="4"/>
      <c r="BH519" s="4"/>
      <c r="BI519" s="4"/>
      <c r="BJ519" s="4"/>
      <c r="BK519" s="14"/>
      <c r="BL519" s="4"/>
      <c r="BM519" s="4"/>
      <c r="BN519" s="4"/>
      <c r="BO519" s="4"/>
      <c r="BP519" s="4"/>
    </row>
    <row r="520" spans="9:84" s="9" customFormat="1" x14ac:dyDescent="0.25">
      <c r="I520" s="14"/>
      <c r="J520" s="14"/>
      <c r="K520" s="14"/>
      <c r="L520" s="4"/>
      <c r="M520" s="4"/>
      <c r="N520" s="4"/>
      <c r="O520" s="4"/>
      <c r="P520" s="4"/>
      <c r="Q520" s="4"/>
      <c r="Y520" s="14"/>
      <c r="Z520" s="14"/>
      <c r="AA520" s="14"/>
      <c r="AB520" s="4"/>
      <c r="AC520" s="4"/>
      <c r="AD520" s="4"/>
      <c r="AE520" s="4"/>
      <c r="AF520" s="4"/>
      <c r="AG520" s="4"/>
      <c r="BC520" s="14"/>
      <c r="BD520" s="14"/>
      <c r="BE520" s="14"/>
      <c r="BF520" s="4"/>
      <c r="BG520" s="4"/>
      <c r="BH520" s="4"/>
      <c r="BI520" s="4"/>
      <c r="BJ520" s="4"/>
      <c r="BK520" s="14"/>
      <c r="BL520" s="4"/>
      <c r="BM520" s="4"/>
      <c r="BN520" s="4"/>
      <c r="BO520" s="4"/>
      <c r="BP520" s="4"/>
    </row>
    <row r="521" spans="9:84" s="9" customFormat="1" x14ac:dyDescent="0.25">
      <c r="I521" s="14"/>
      <c r="J521" s="14"/>
      <c r="K521" s="14"/>
      <c r="L521" s="4"/>
      <c r="M521" s="4"/>
      <c r="N521" s="4"/>
      <c r="O521" s="4"/>
      <c r="P521" s="4"/>
      <c r="Q521" s="4"/>
      <c r="Y521" s="14"/>
      <c r="Z521" s="14"/>
      <c r="AA521" s="14"/>
      <c r="AB521" s="4"/>
      <c r="AC521" s="4"/>
      <c r="AD521" s="4"/>
      <c r="AE521" s="4"/>
      <c r="AF521" s="4"/>
      <c r="AG521" s="4"/>
      <c r="BC521" s="14"/>
      <c r="BD521" s="14"/>
      <c r="BE521" s="14"/>
      <c r="BF521" s="4"/>
      <c r="BG521" s="4"/>
      <c r="BH521" s="4"/>
      <c r="BI521" s="4"/>
      <c r="BJ521" s="4"/>
      <c r="BK521" s="14"/>
      <c r="BL521" s="4"/>
      <c r="BM521" s="4"/>
      <c r="BN521" s="4"/>
      <c r="BO521" s="4"/>
      <c r="BP521" s="4"/>
    </row>
    <row r="522" spans="9:84" s="9" customFormat="1" x14ac:dyDescent="0.25">
      <c r="I522" s="14"/>
      <c r="J522" s="14"/>
      <c r="K522" s="14"/>
      <c r="L522" s="4"/>
      <c r="M522" s="4"/>
      <c r="N522" s="4"/>
      <c r="O522" s="4"/>
      <c r="P522" s="4"/>
      <c r="Q522" s="4"/>
      <c r="Y522" s="14"/>
      <c r="Z522" s="14"/>
      <c r="AA522" s="14"/>
      <c r="AB522" s="4"/>
      <c r="AC522" s="4"/>
      <c r="AD522" s="4"/>
      <c r="AE522" s="4"/>
      <c r="AF522" s="4"/>
      <c r="AG522" s="4"/>
      <c r="BC522" s="14"/>
      <c r="BD522" s="14"/>
      <c r="BE522" s="14"/>
      <c r="BF522" s="4"/>
      <c r="BG522" s="4"/>
      <c r="BH522" s="4"/>
      <c r="BI522" s="4"/>
      <c r="BJ522" s="4"/>
      <c r="BK522" s="14"/>
      <c r="BL522" s="4"/>
      <c r="BM522" s="4"/>
      <c r="BN522" s="4"/>
      <c r="BO522" s="4"/>
      <c r="BP522" s="4"/>
    </row>
    <row r="523" spans="9:84" s="9" customFormat="1" x14ac:dyDescent="0.25">
      <c r="I523" s="14"/>
      <c r="J523" s="14"/>
      <c r="K523" s="14"/>
      <c r="L523" s="4"/>
      <c r="M523" s="4"/>
      <c r="N523" s="4"/>
      <c r="O523" s="4"/>
      <c r="P523" s="4"/>
      <c r="Q523" s="4"/>
      <c r="Y523" s="14"/>
      <c r="Z523" s="14"/>
      <c r="AA523" s="14"/>
      <c r="AB523" s="4"/>
      <c r="AC523" s="4"/>
      <c r="AD523" s="4"/>
      <c r="AE523" s="4"/>
      <c r="AF523" s="4"/>
      <c r="AG523" s="4"/>
      <c r="BC523" s="14"/>
      <c r="BD523" s="14"/>
      <c r="BE523" s="14"/>
      <c r="BF523" s="4"/>
      <c r="BG523" s="4"/>
      <c r="BH523" s="4"/>
      <c r="BI523" s="4"/>
      <c r="BJ523" s="4"/>
      <c r="BK523" s="14"/>
      <c r="BL523" s="4"/>
      <c r="BM523" s="4"/>
      <c r="BN523" s="4"/>
      <c r="BO523" s="4"/>
      <c r="BP523" s="4"/>
    </row>
    <row r="524" spans="9:84" s="9" customFormat="1" x14ac:dyDescent="0.25">
      <c r="I524" s="14"/>
      <c r="J524" s="14"/>
      <c r="K524" s="14"/>
      <c r="L524" s="4"/>
      <c r="M524" s="4"/>
      <c r="N524" s="4"/>
      <c r="O524" s="4"/>
      <c r="P524" s="4"/>
      <c r="Q524" s="4"/>
      <c r="Y524" s="14"/>
      <c r="Z524" s="14"/>
      <c r="AA524" s="14"/>
      <c r="AB524" s="4"/>
      <c r="AC524" s="4"/>
      <c r="AD524" s="4"/>
      <c r="AE524" s="4"/>
      <c r="AF524" s="4"/>
      <c r="AG524" s="4"/>
      <c r="BC524" s="14"/>
      <c r="BD524" s="14"/>
      <c r="BE524" s="14"/>
      <c r="BF524" s="4"/>
      <c r="BG524" s="4"/>
      <c r="BH524" s="4"/>
      <c r="BI524" s="4"/>
      <c r="BJ524" s="4"/>
      <c r="BK524" s="14"/>
      <c r="BL524" s="4"/>
      <c r="BM524" s="4"/>
      <c r="BN524" s="4"/>
      <c r="BO524" s="4"/>
      <c r="BP524" s="4"/>
    </row>
    <row r="525" spans="9:84" s="9" customFormat="1" x14ac:dyDescent="0.25">
      <c r="I525" s="14"/>
      <c r="J525" s="14"/>
      <c r="K525" s="14"/>
      <c r="L525" s="4"/>
      <c r="M525" s="4"/>
      <c r="N525" s="4"/>
      <c r="O525" s="4"/>
      <c r="P525" s="4"/>
      <c r="Q525" s="4"/>
      <c r="Y525" s="14"/>
      <c r="Z525" s="14"/>
      <c r="AA525" s="14"/>
      <c r="AB525" s="4"/>
      <c r="AC525" s="4"/>
      <c r="AD525" s="4"/>
      <c r="AE525" s="4"/>
      <c r="AF525" s="4"/>
      <c r="AG525" s="4"/>
      <c r="BC525" s="14"/>
      <c r="BD525" s="14"/>
      <c r="BE525" s="14"/>
      <c r="BF525" s="4"/>
      <c r="BG525" s="4"/>
      <c r="BH525" s="4"/>
      <c r="BI525" s="4"/>
      <c r="BJ525" s="4"/>
      <c r="BK525" s="14"/>
      <c r="BL525" s="4"/>
      <c r="BM525" s="4"/>
      <c r="BN525" s="4"/>
      <c r="BO525" s="4"/>
      <c r="BP525" s="4"/>
    </row>
    <row r="526" spans="9:84" s="9" customFormat="1" x14ac:dyDescent="0.25">
      <c r="I526" s="14"/>
      <c r="J526" s="14"/>
      <c r="K526" s="14"/>
      <c r="L526" s="4"/>
      <c r="M526" s="4"/>
      <c r="N526" s="4"/>
      <c r="O526" s="4"/>
      <c r="P526" s="4"/>
      <c r="Q526" s="4"/>
      <c r="Y526" s="14"/>
      <c r="Z526" s="14"/>
      <c r="AA526" s="14"/>
      <c r="AB526" s="4"/>
      <c r="AC526" s="4"/>
      <c r="AD526" s="4"/>
      <c r="AE526" s="4"/>
      <c r="AF526" s="4"/>
      <c r="AG526" s="4"/>
      <c r="BC526" s="14"/>
      <c r="BD526" s="14"/>
      <c r="BE526" s="14"/>
      <c r="BF526" s="4"/>
      <c r="BG526" s="4"/>
      <c r="BH526" s="4"/>
      <c r="BI526" s="4"/>
      <c r="BJ526" s="4"/>
      <c r="BK526" s="14"/>
      <c r="BL526" s="4"/>
      <c r="BM526" s="4"/>
      <c r="BN526" s="4"/>
      <c r="BO526" s="4"/>
      <c r="BP526" s="4"/>
    </row>
    <row r="527" spans="9:84" s="9" customFormat="1" x14ac:dyDescent="0.25">
      <c r="I527" s="14"/>
      <c r="J527" s="14"/>
      <c r="K527" s="14"/>
      <c r="L527" s="4"/>
      <c r="M527" s="4"/>
      <c r="N527" s="4"/>
      <c r="O527" s="4"/>
      <c r="P527" s="4"/>
      <c r="Q527" s="4"/>
      <c r="Y527" s="14"/>
      <c r="Z527" s="14"/>
      <c r="AA527" s="14"/>
      <c r="AB527" s="4"/>
      <c r="AC527" s="4"/>
      <c r="AD527" s="4"/>
      <c r="AE527" s="4"/>
      <c r="AF527" s="4"/>
      <c r="AG527" s="4"/>
      <c r="BC527" s="14"/>
      <c r="BD527" s="14"/>
      <c r="BE527" s="14"/>
      <c r="BF527" s="4"/>
      <c r="BG527" s="4"/>
      <c r="BH527" s="4"/>
      <c r="BI527" s="4"/>
      <c r="BJ527" s="4"/>
      <c r="BK527" s="14"/>
      <c r="BL527" s="4"/>
      <c r="BM527" s="4"/>
      <c r="BN527" s="4"/>
      <c r="BO527" s="4"/>
      <c r="BP527" s="4"/>
    </row>
    <row r="528" spans="9:84" s="9" customFormat="1" x14ac:dyDescent="0.25">
      <c r="I528" s="14"/>
      <c r="J528" s="14"/>
      <c r="K528" s="14"/>
      <c r="L528" s="4"/>
      <c r="M528" s="4"/>
      <c r="N528" s="4"/>
      <c r="O528" s="4"/>
      <c r="P528" s="4"/>
      <c r="Q528" s="4"/>
      <c r="Y528" s="14"/>
      <c r="Z528" s="14"/>
      <c r="AA528" s="14"/>
      <c r="AB528" s="4"/>
      <c r="AC528" s="4"/>
      <c r="AD528" s="4"/>
      <c r="AE528" s="4"/>
      <c r="AF528" s="4"/>
      <c r="AG528" s="4"/>
      <c r="BC528" s="14"/>
      <c r="BD528" s="14"/>
      <c r="BE528" s="14"/>
      <c r="BF528" s="4"/>
      <c r="BG528" s="4"/>
      <c r="BH528" s="4"/>
      <c r="BI528" s="4"/>
      <c r="BJ528" s="4"/>
      <c r="BK528" s="14"/>
      <c r="BL528" s="4"/>
      <c r="BM528" s="4"/>
      <c r="BN528" s="4"/>
      <c r="BO528" s="4"/>
      <c r="BP528" s="4"/>
      <c r="CF528" s="1"/>
    </row>
    <row r="529" spans="9:84" s="9" customFormat="1" x14ac:dyDescent="0.25">
      <c r="I529" s="14"/>
      <c r="J529" s="14"/>
      <c r="K529" s="14"/>
      <c r="L529" s="4"/>
      <c r="M529" s="4"/>
      <c r="N529" s="4"/>
      <c r="O529" s="4"/>
      <c r="P529" s="4"/>
      <c r="Q529" s="4"/>
      <c r="Y529" s="14"/>
      <c r="Z529" s="14"/>
      <c r="AA529" s="14"/>
      <c r="AB529" s="4"/>
      <c r="AC529" s="4"/>
      <c r="AD529" s="4"/>
      <c r="AE529" s="4"/>
      <c r="AF529" s="4"/>
      <c r="AG529" s="4"/>
      <c r="BC529" s="14"/>
      <c r="BD529" s="14"/>
      <c r="BE529" s="14"/>
      <c r="BF529" s="4"/>
      <c r="BG529" s="4"/>
      <c r="BH529" s="4"/>
      <c r="BI529" s="4"/>
      <c r="BJ529" s="4"/>
      <c r="BK529" s="14"/>
      <c r="BL529" s="4"/>
      <c r="BM529" s="4"/>
      <c r="BN529" s="4"/>
      <c r="BO529" s="4"/>
      <c r="BP529" s="4"/>
      <c r="CF529" s="1"/>
    </row>
    <row r="530" spans="9:84" s="9" customFormat="1" x14ac:dyDescent="0.25">
      <c r="I530" s="14"/>
      <c r="J530" s="14"/>
      <c r="K530" s="14"/>
      <c r="L530" s="4"/>
      <c r="M530" s="4"/>
      <c r="N530" s="4"/>
      <c r="O530" s="4"/>
      <c r="P530" s="4"/>
      <c r="Q530" s="4"/>
      <c r="Y530" s="14"/>
      <c r="Z530" s="14"/>
      <c r="AA530" s="14"/>
      <c r="AB530" s="4"/>
      <c r="AC530" s="4"/>
      <c r="AD530" s="4"/>
      <c r="AE530" s="4"/>
      <c r="AF530" s="4"/>
      <c r="AG530" s="4"/>
      <c r="BC530" s="14"/>
      <c r="BD530" s="14"/>
      <c r="BE530" s="14"/>
      <c r="BF530" s="4"/>
      <c r="BG530" s="4"/>
      <c r="BH530" s="4"/>
      <c r="BI530" s="4"/>
      <c r="BJ530" s="4"/>
      <c r="BK530" s="14"/>
      <c r="BL530" s="4"/>
      <c r="BM530" s="4"/>
      <c r="BN530" s="4"/>
      <c r="BO530" s="4"/>
      <c r="BP530" s="4"/>
      <c r="CF530" s="1"/>
    </row>
    <row r="531" spans="9:84" s="9" customFormat="1" x14ac:dyDescent="0.25">
      <c r="I531" s="14"/>
      <c r="J531" s="14"/>
      <c r="K531" s="14"/>
      <c r="L531" s="4"/>
      <c r="M531" s="4"/>
      <c r="N531" s="4"/>
      <c r="O531" s="4"/>
      <c r="P531" s="4"/>
      <c r="Q531" s="4"/>
      <c r="Y531" s="14"/>
      <c r="Z531" s="14"/>
      <c r="AA531" s="14"/>
      <c r="AB531" s="4"/>
      <c r="AC531" s="4"/>
      <c r="AD531" s="4"/>
      <c r="AE531" s="4"/>
      <c r="AF531" s="4"/>
      <c r="AG531" s="4"/>
      <c r="BC531" s="14"/>
      <c r="BD531" s="14"/>
      <c r="BE531" s="14"/>
      <c r="BF531" s="4"/>
      <c r="BG531" s="4"/>
      <c r="BH531" s="4"/>
      <c r="BI531" s="4"/>
      <c r="BJ531" s="4"/>
      <c r="BK531" s="14"/>
      <c r="BL531" s="4"/>
      <c r="BM531" s="4"/>
      <c r="BN531" s="4"/>
      <c r="BO531" s="4"/>
      <c r="BP531" s="4"/>
      <c r="CF531" s="1"/>
    </row>
    <row r="532" spans="9:84" s="9" customFormat="1" x14ac:dyDescent="0.25">
      <c r="I532" s="14"/>
      <c r="J532" s="14"/>
      <c r="K532" s="14"/>
      <c r="L532" s="4"/>
      <c r="M532" s="4"/>
      <c r="N532" s="4"/>
      <c r="O532" s="4"/>
      <c r="P532" s="4"/>
      <c r="Q532" s="4"/>
      <c r="Y532" s="14"/>
      <c r="Z532" s="14"/>
      <c r="AA532" s="14"/>
      <c r="AB532" s="4"/>
      <c r="AC532" s="4"/>
      <c r="AD532" s="4"/>
      <c r="AE532" s="4"/>
      <c r="AF532" s="4"/>
      <c r="AG532" s="4"/>
      <c r="BC532" s="14"/>
      <c r="BD532" s="14"/>
      <c r="BE532" s="14"/>
      <c r="BF532" s="4"/>
      <c r="BG532" s="4"/>
      <c r="BH532" s="4"/>
      <c r="BI532" s="4"/>
      <c r="BJ532" s="4"/>
      <c r="BK532" s="14"/>
      <c r="BL532" s="4"/>
      <c r="BM532" s="4"/>
      <c r="BN532" s="4"/>
      <c r="BO532" s="4"/>
      <c r="BP532" s="4"/>
      <c r="CF532" s="1"/>
    </row>
    <row r="533" spans="9:84" s="9" customFormat="1" x14ac:dyDescent="0.25">
      <c r="I533" s="14"/>
      <c r="J533" s="14"/>
      <c r="K533" s="14"/>
      <c r="L533" s="4"/>
      <c r="M533" s="4"/>
      <c r="N533" s="4"/>
      <c r="O533" s="4"/>
      <c r="P533" s="4"/>
      <c r="Q533" s="4"/>
      <c r="Y533" s="14"/>
      <c r="Z533" s="14"/>
      <c r="AA533" s="14"/>
      <c r="AB533" s="4"/>
      <c r="AC533" s="4"/>
      <c r="AD533" s="4"/>
      <c r="AE533" s="4"/>
      <c r="AF533" s="4"/>
      <c r="AG533" s="4"/>
      <c r="BC533" s="14"/>
      <c r="BD533" s="14"/>
      <c r="BE533" s="14"/>
      <c r="BF533" s="4"/>
      <c r="BG533" s="4"/>
      <c r="BH533" s="4"/>
      <c r="BI533" s="4"/>
      <c r="BJ533" s="4"/>
      <c r="BK533" s="14"/>
      <c r="BL533" s="4"/>
      <c r="BM533" s="4"/>
      <c r="BN533" s="4"/>
      <c r="BO533" s="4"/>
      <c r="BP533" s="4"/>
      <c r="CF533" s="1"/>
    </row>
    <row r="534" spans="9:84" s="9" customFormat="1" x14ac:dyDescent="0.25">
      <c r="I534" s="14"/>
      <c r="J534" s="14"/>
      <c r="K534" s="14"/>
      <c r="L534" s="4"/>
      <c r="M534" s="4"/>
      <c r="N534" s="4"/>
      <c r="O534" s="4"/>
      <c r="P534" s="4"/>
      <c r="Q534" s="4"/>
      <c r="Y534" s="14"/>
      <c r="Z534" s="14"/>
      <c r="AA534" s="14"/>
      <c r="AB534" s="4"/>
      <c r="AC534" s="4"/>
      <c r="AD534" s="4"/>
      <c r="AE534" s="4"/>
      <c r="AF534" s="4"/>
      <c r="AG534" s="4"/>
      <c r="BC534" s="14"/>
      <c r="BD534" s="14"/>
      <c r="BE534" s="14"/>
      <c r="BF534" s="4"/>
      <c r="BG534" s="4"/>
      <c r="BH534" s="4"/>
      <c r="BI534" s="4"/>
      <c r="BJ534" s="4"/>
      <c r="BK534" s="14"/>
      <c r="BL534" s="4"/>
      <c r="BM534" s="4"/>
      <c r="BN534" s="4"/>
      <c r="BO534" s="4"/>
      <c r="BP534" s="4"/>
      <c r="CF534" s="1"/>
    </row>
    <row r="535" spans="9:84" x14ac:dyDescent="0.25">
      <c r="BP535" s="4"/>
      <c r="BQ535" s="9"/>
      <c r="BR535" s="9"/>
      <c r="BS535" s="9"/>
      <c r="BT535" s="9"/>
      <c r="BU535" s="9"/>
      <c r="BV535" s="9"/>
      <c r="BW535" s="9"/>
      <c r="BX535" s="9"/>
      <c r="BY535" s="9"/>
      <c r="BZ535" s="9"/>
      <c r="CA535" s="9"/>
      <c r="CB535" s="9"/>
      <c r="CC535" s="9"/>
      <c r="CD535" s="9"/>
      <c r="CE535" s="9"/>
    </row>
    <row r="536" spans="9:84" x14ac:dyDescent="0.25">
      <c r="BP536" s="4"/>
      <c r="BQ536" s="9"/>
      <c r="BR536" s="9"/>
      <c r="BS536" s="9"/>
      <c r="BT536" s="9"/>
    </row>
    <row r="537" spans="9:84" x14ac:dyDescent="0.25">
      <c r="BP537" s="4"/>
      <c r="BQ537" s="9"/>
      <c r="BR537" s="9"/>
      <c r="BS537" s="9"/>
      <c r="BT537" s="9"/>
    </row>
    <row r="538" spans="9:84" x14ac:dyDescent="0.25">
      <c r="BP538" s="4"/>
      <c r="BQ538" s="9"/>
      <c r="BR538" s="9"/>
      <c r="BS538" s="9"/>
      <c r="BT538" s="9"/>
    </row>
    <row r="539" spans="9:84" x14ac:dyDescent="0.25">
      <c r="BP539" s="4"/>
      <c r="BQ539" s="9"/>
      <c r="BR539" s="9"/>
      <c r="BS539" s="9"/>
      <c r="BT539" s="9"/>
    </row>
    <row r="540" spans="9:84" x14ac:dyDescent="0.25">
      <c r="BP540" s="4"/>
      <c r="BQ540" s="9"/>
      <c r="BR540" s="9"/>
      <c r="BS540" s="9"/>
      <c r="BT540" s="9"/>
    </row>
    <row r="541" spans="9:84" x14ac:dyDescent="0.25">
      <c r="BP541" s="4"/>
      <c r="BQ541" s="9"/>
      <c r="BR541" s="9"/>
      <c r="BS541" s="9"/>
      <c r="BT541" s="9"/>
    </row>
    <row r="542" spans="9:84" x14ac:dyDescent="0.25">
      <c r="BP542" s="4"/>
      <c r="BQ542" s="9"/>
      <c r="BR542" s="9"/>
      <c r="BS542" s="9"/>
      <c r="BT542" s="9"/>
    </row>
  </sheetData>
  <sheetProtection autoFilter="0"/>
  <mergeCells count="20">
    <mergeCell ref="I9:K9"/>
    <mergeCell ref="L47:P47"/>
    <mergeCell ref="Q47:Q48"/>
    <mergeCell ref="Q2:Q3"/>
    <mergeCell ref="A1:F1"/>
    <mergeCell ref="A11:F11"/>
    <mergeCell ref="L2:P2"/>
    <mergeCell ref="A52:H52"/>
    <mergeCell ref="A39:D39"/>
    <mergeCell ref="A14:D14"/>
    <mergeCell ref="A3:F3"/>
    <mergeCell ref="I3:K3"/>
    <mergeCell ref="I4:K4"/>
    <mergeCell ref="I5:K5"/>
    <mergeCell ref="I10:K10"/>
    <mergeCell ref="I11:K11"/>
    <mergeCell ref="I12:K12"/>
    <mergeCell ref="I6:K6"/>
    <mergeCell ref="I7:K7"/>
    <mergeCell ref="I8:K8"/>
  </mergeCells>
  <pageMargins left="0.5" right="0.25" top="0.75" bottom="0.75" header="0.3" footer="0.3"/>
  <pageSetup paperSize="17" scale="76" fitToHeight="0" orientation="landscape" horizontalDpi="1200" verticalDpi="1200" r:id="rId1"/>
  <headerFooter>
    <oddFooter>&amp;L&amp;8&amp;Z&amp;F&amp;R&amp;P of &amp;N</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zoomScaleNormal="100" workbookViewId="0">
      <selection activeCell="F25" sqref="F25"/>
    </sheetView>
  </sheetViews>
  <sheetFormatPr defaultColWidth="19.7109375" defaultRowHeight="15" x14ac:dyDescent="0.25"/>
  <cols>
    <col min="1" max="1" width="17.7109375" customWidth="1"/>
    <col min="2" max="2" width="18.140625" customWidth="1"/>
    <col min="3" max="3" width="10.42578125" customWidth="1"/>
    <col min="4" max="4" width="7.7109375" customWidth="1"/>
    <col min="5" max="5" width="6.42578125" style="16" customWidth="1"/>
    <col min="6" max="6" width="17.7109375" style="16" customWidth="1"/>
    <col min="7" max="7" width="10.42578125" style="16" customWidth="1"/>
    <col min="8" max="8" width="47" style="16" customWidth="1"/>
    <col min="9" max="9" width="11.7109375" style="45" customWidth="1"/>
    <col min="10" max="10" width="8.7109375" customWidth="1"/>
    <col min="11" max="11" width="12.140625" customWidth="1"/>
    <col min="12" max="12" width="11.7109375" style="45" customWidth="1"/>
    <col min="13" max="13" width="5.42578125" style="45" customWidth="1"/>
    <col min="14" max="14" width="6.42578125" style="45" customWidth="1"/>
    <col min="15" max="15" width="11.7109375" style="45" customWidth="1"/>
    <col min="16" max="16" width="15.42578125" style="45" customWidth="1"/>
    <col min="17" max="17" width="10.7109375" style="45" customWidth="1"/>
    <col min="18" max="18" width="14.42578125" style="45" customWidth="1"/>
    <col min="19" max="19" width="7.7109375" customWidth="1"/>
    <col min="20" max="20" width="6" customWidth="1"/>
    <col min="21" max="21" width="17.85546875" customWidth="1"/>
    <col min="22" max="22" width="7.140625" customWidth="1"/>
    <col min="23" max="23" width="5.140625" customWidth="1"/>
    <col min="24" max="24" width="6.42578125" customWidth="1"/>
    <col min="25" max="25" width="11.5703125" customWidth="1"/>
    <col min="26" max="26" width="22" customWidth="1"/>
    <col min="27" max="27" width="14.85546875" bestFit="1" customWidth="1"/>
    <col min="28" max="28" width="10.28515625" bestFit="1" customWidth="1"/>
    <col min="29" max="29" width="7.7109375" bestFit="1" customWidth="1"/>
    <col min="30" max="30" width="21.5703125" bestFit="1" customWidth="1"/>
    <col min="31" max="31" width="9.28515625" style="16" bestFit="1" customWidth="1"/>
    <col min="32" max="32" width="7.28515625" style="16" bestFit="1" customWidth="1"/>
    <col min="33" max="33" width="11.5703125" style="16" bestFit="1" customWidth="1"/>
    <col min="34" max="34" width="16" style="16" bestFit="1" customWidth="1"/>
    <col min="35" max="35" width="25" style="18" bestFit="1" customWidth="1"/>
    <col min="36" max="36" width="11.7109375" customWidth="1"/>
    <col min="37" max="37" width="7.7109375" customWidth="1"/>
    <col min="38" max="38" width="5.28515625" customWidth="1"/>
    <col min="39" max="39" width="17.85546875" customWidth="1"/>
    <col min="40" max="40" width="7.140625" customWidth="1"/>
    <col min="41" max="41" width="5.140625" customWidth="1"/>
    <col min="42" max="42" width="6.42578125" customWidth="1"/>
    <col min="43" max="43" width="11.5703125" customWidth="1"/>
    <col min="44" max="44" width="14.85546875" customWidth="1"/>
    <col min="45" max="45" width="7.7109375" customWidth="1"/>
    <col min="46" max="46" width="6.140625" customWidth="1"/>
    <col min="47" max="47" width="7.140625" customWidth="1"/>
    <col min="48" max="48" width="6.42578125" customWidth="1"/>
    <col min="49" max="49" width="11.5703125" customWidth="1"/>
    <col min="50" max="50" width="16" customWidth="1"/>
    <col min="51" max="51" width="30" bestFit="1" customWidth="1"/>
  </cols>
  <sheetData>
    <row r="1" spans="1:35" ht="18.75" x14ac:dyDescent="0.25">
      <c r="A1" s="109" t="str">
        <f>+'Federal Funds Transactions'!A1:F1</f>
        <v>Flagstaff Metropolitan Planning Organization</v>
      </c>
      <c r="B1" s="109"/>
      <c r="C1" s="109"/>
      <c r="D1" s="109"/>
      <c r="E1" s="109"/>
      <c r="F1" s="109"/>
      <c r="I1" s="50"/>
      <c r="AE1"/>
      <c r="AF1"/>
      <c r="AG1"/>
      <c r="AH1"/>
      <c r="AI1"/>
    </row>
    <row r="2" spans="1:35" x14ac:dyDescent="0.25">
      <c r="A2" s="1"/>
      <c r="B2" s="1"/>
      <c r="C2" s="1"/>
      <c r="D2" s="1"/>
      <c r="E2" s="5"/>
      <c r="F2" s="5"/>
      <c r="I2" s="50"/>
      <c r="AE2"/>
      <c r="AF2"/>
      <c r="AG2"/>
      <c r="AH2"/>
      <c r="AI2"/>
    </row>
    <row r="3" spans="1:35" x14ac:dyDescent="0.25">
      <c r="A3" s="116" t="s">
        <v>57</v>
      </c>
      <c r="B3" s="116"/>
      <c r="C3" s="116"/>
      <c r="D3" s="116"/>
      <c r="E3" s="116"/>
      <c r="F3" s="116"/>
      <c r="I3" s="50"/>
      <c r="AE3"/>
      <c r="AF3"/>
      <c r="AG3"/>
      <c r="AH3"/>
      <c r="AI3"/>
    </row>
    <row r="4" spans="1:35" x14ac:dyDescent="0.25">
      <c r="A4" s="12"/>
      <c r="B4" s="12"/>
      <c r="C4" s="12"/>
      <c r="D4" s="12"/>
      <c r="E4" s="17"/>
      <c r="F4" s="17"/>
      <c r="I4" s="50"/>
      <c r="AE4"/>
      <c r="AF4"/>
      <c r="AG4"/>
      <c r="AH4"/>
      <c r="AI4"/>
    </row>
    <row r="5" spans="1:35" ht="30" x14ac:dyDescent="0.25">
      <c r="A5" s="8" t="s">
        <v>179</v>
      </c>
      <c r="B5" s="1"/>
      <c r="C5" s="1"/>
      <c r="D5" s="1"/>
      <c r="E5" s="5"/>
      <c r="F5" s="5"/>
      <c r="I5" s="50"/>
      <c r="AE5"/>
      <c r="AF5"/>
      <c r="AG5"/>
      <c r="AH5"/>
      <c r="AI5"/>
    </row>
    <row r="6" spans="1:35" x14ac:dyDescent="0.25">
      <c r="A6" s="1"/>
      <c r="B6" s="1"/>
      <c r="C6" s="1"/>
      <c r="D6" s="1"/>
      <c r="E6" s="5"/>
      <c r="F6" s="5"/>
      <c r="I6" s="50"/>
      <c r="AE6"/>
      <c r="AF6"/>
      <c r="AG6"/>
      <c r="AH6"/>
      <c r="AI6"/>
    </row>
    <row r="7" spans="1:35" x14ac:dyDescent="0.25">
      <c r="A7" s="110" t="s">
        <v>26</v>
      </c>
      <c r="B7" s="110"/>
      <c r="C7" s="110"/>
      <c r="D7" s="110"/>
      <c r="E7" s="110"/>
      <c r="F7" s="110"/>
      <c r="I7" s="50"/>
      <c r="AE7"/>
      <c r="AF7"/>
      <c r="AG7"/>
      <c r="AH7"/>
      <c r="AI7"/>
    </row>
    <row r="9" spans="1:35" ht="15.75" customHeight="1" x14ac:dyDescent="0.25">
      <c r="A9" s="115" t="s">
        <v>103</v>
      </c>
      <c r="B9" s="115"/>
      <c r="C9" s="115"/>
      <c r="D9" s="115"/>
      <c r="E9" s="115"/>
      <c r="F9" s="115"/>
      <c r="G9" s="115"/>
      <c r="H9" s="115"/>
    </row>
    <row r="11" spans="1:35" x14ac:dyDescent="0.25">
      <c r="A11" s="39" t="s">
        <v>104</v>
      </c>
      <c r="B11" s="40" t="s">
        <v>105</v>
      </c>
      <c r="C11" s="40" t="s">
        <v>21</v>
      </c>
      <c r="D11" s="40" t="s">
        <v>76</v>
      </c>
      <c r="E11" s="41" t="s">
        <v>77</v>
      </c>
      <c r="F11" s="41" t="s">
        <v>78</v>
      </c>
      <c r="G11" s="41" t="s">
        <v>106</v>
      </c>
      <c r="H11" s="41" t="s">
        <v>107</v>
      </c>
      <c r="I11" s="46" t="s">
        <v>18</v>
      </c>
      <c r="J11" s="40" t="s">
        <v>108</v>
      </c>
      <c r="K11" s="40" t="s">
        <v>109</v>
      </c>
      <c r="L11" s="46" t="s">
        <v>8</v>
      </c>
      <c r="M11" s="46" t="s">
        <v>58</v>
      </c>
      <c r="N11" s="46" t="s">
        <v>9</v>
      </c>
      <c r="O11" s="46" t="s">
        <v>10</v>
      </c>
      <c r="P11" s="46" t="s">
        <v>110</v>
      </c>
      <c r="Q11" s="46" t="s">
        <v>111</v>
      </c>
      <c r="R11" s="47" t="s">
        <v>112</v>
      </c>
    </row>
    <row r="12" spans="1:35" x14ac:dyDescent="0.25">
      <c r="A12" s="42" t="s">
        <v>117</v>
      </c>
      <c r="B12" s="43" t="s">
        <v>114</v>
      </c>
      <c r="C12" s="43" t="s">
        <v>120</v>
      </c>
      <c r="D12" s="43" t="s">
        <v>61</v>
      </c>
      <c r="E12" s="44" t="s">
        <v>80</v>
      </c>
      <c r="F12" s="44" t="s">
        <v>121</v>
      </c>
      <c r="G12" s="44"/>
      <c r="H12" s="58" t="s">
        <v>159</v>
      </c>
      <c r="I12" s="48">
        <v>-853778</v>
      </c>
      <c r="J12" s="44"/>
      <c r="K12" s="44"/>
      <c r="L12" s="48"/>
      <c r="M12" s="48"/>
      <c r="N12" s="48"/>
      <c r="O12" s="48">
        <v>-853778</v>
      </c>
      <c r="P12" s="48"/>
      <c r="Q12" s="48"/>
      <c r="R12" s="48"/>
    </row>
    <row r="13" spans="1:35" x14ac:dyDescent="0.25">
      <c r="A13" s="42" t="s">
        <v>117</v>
      </c>
      <c r="B13" s="43" t="s">
        <v>114</v>
      </c>
      <c r="C13" s="43" t="s">
        <v>118</v>
      </c>
      <c r="D13" s="43" t="s">
        <v>61</v>
      </c>
      <c r="E13" s="44" t="s">
        <v>80</v>
      </c>
      <c r="F13" s="44" t="s">
        <v>119</v>
      </c>
      <c r="G13" s="44"/>
      <c r="H13" s="58" t="s">
        <v>160</v>
      </c>
      <c r="I13" s="48">
        <v>-853779</v>
      </c>
      <c r="J13" s="44"/>
      <c r="K13" s="44"/>
      <c r="L13" s="48"/>
      <c r="M13" s="48"/>
      <c r="N13" s="48"/>
      <c r="O13" s="48">
        <v>-853779</v>
      </c>
      <c r="P13" s="48"/>
      <c r="Q13" s="48"/>
      <c r="R13" s="48"/>
    </row>
    <row r="14" spans="1:35" x14ac:dyDescent="0.25">
      <c r="A14" s="42" t="s">
        <v>79</v>
      </c>
      <c r="B14" s="43" t="s">
        <v>113</v>
      </c>
      <c r="C14" s="43" t="s">
        <v>127</v>
      </c>
      <c r="D14" s="43" t="s">
        <v>80</v>
      </c>
      <c r="E14" s="44" t="s">
        <v>61</v>
      </c>
      <c r="F14" s="44" t="s">
        <v>81</v>
      </c>
      <c r="G14" s="44"/>
      <c r="H14" s="58" t="s">
        <v>161</v>
      </c>
      <c r="I14" s="48">
        <v>9465</v>
      </c>
      <c r="J14" s="44"/>
      <c r="K14" s="44"/>
      <c r="L14" s="48"/>
      <c r="M14" s="48"/>
      <c r="N14" s="48"/>
      <c r="O14" s="48">
        <v>9465</v>
      </c>
      <c r="P14" s="48"/>
      <c r="Q14" s="48"/>
      <c r="R14" s="48"/>
    </row>
    <row r="15" spans="1:35" x14ac:dyDescent="0.25">
      <c r="A15" s="42" t="s">
        <v>79</v>
      </c>
      <c r="B15" s="43" t="s">
        <v>114</v>
      </c>
      <c r="C15" s="43" t="s">
        <v>122</v>
      </c>
      <c r="D15" s="43" t="s">
        <v>61</v>
      </c>
      <c r="E15" s="44" t="s">
        <v>80</v>
      </c>
      <c r="F15" s="44" t="s">
        <v>119</v>
      </c>
      <c r="G15" s="44"/>
      <c r="H15" s="58" t="s">
        <v>123</v>
      </c>
      <c r="I15" s="48">
        <v>-190000</v>
      </c>
      <c r="J15" s="44"/>
      <c r="K15" s="44"/>
      <c r="L15" s="48">
        <v>-190000</v>
      </c>
      <c r="M15" s="48"/>
      <c r="N15" s="48"/>
      <c r="O15" s="48"/>
      <c r="P15" s="48"/>
      <c r="Q15" s="48"/>
      <c r="R15" s="48"/>
    </row>
    <row r="16" spans="1:35" x14ac:dyDescent="0.25">
      <c r="A16" s="42" t="s">
        <v>79</v>
      </c>
      <c r="B16" s="43" t="s">
        <v>114</v>
      </c>
      <c r="C16" s="43" t="s">
        <v>124</v>
      </c>
      <c r="D16" s="43" t="s">
        <v>61</v>
      </c>
      <c r="E16" s="44" t="s">
        <v>80</v>
      </c>
      <c r="F16" s="44" t="s">
        <v>119</v>
      </c>
      <c r="G16" s="44" t="s">
        <v>125</v>
      </c>
      <c r="H16" s="58" t="s">
        <v>126</v>
      </c>
      <c r="I16" s="48">
        <v>-300000</v>
      </c>
      <c r="J16" s="44"/>
      <c r="K16" s="44"/>
      <c r="L16" s="48">
        <v>-300000</v>
      </c>
      <c r="M16" s="48"/>
      <c r="N16" s="48"/>
      <c r="O16" s="48"/>
      <c r="P16" s="48"/>
      <c r="Q16" s="48"/>
      <c r="R16" s="48"/>
    </row>
    <row r="17" spans="1:18" x14ac:dyDescent="0.25">
      <c r="A17" s="42" t="s">
        <v>79</v>
      </c>
      <c r="B17" s="43" t="s">
        <v>114</v>
      </c>
      <c r="C17" s="43" t="s">
        <v>165</v>
      </c>
      <c r="D17" s="43" t="s">
        <v>61</v>
      </c>
      <c r="E17" s="44" t="s">
        <v>80</v>
      </c>
      <c r="F17" s="44" t="s">
        <v>119</v>
      </c>
      <c r="G17" s="44"/>
      <c r="H17" s="58" t="s">
        <v>123</v>
      </c>
      <c r="I17" s="48">
        <v>-152482.89000000001</v>
      </c>
      <c r="J17" s="44"/>
      <c r="K17" s="44"/>
      <c r="L17" s="48">
        <v>-152482.89000000001</v>
      </c>
      <c r="M17" s="48"/>
      <c r="N17" s="48"/>
      <c r="O17" s="48"/>
      <c r="P17" s="48"/>
      <c r="Q17" s="48"/>
      <c r="R17" s="48"/>
    </row>
    <row r="18" spans="1:18" x14ac:dyDescent="0.25">
      <c r="A18" s="42" t="s">
        <v>81</v>
      </c>
      <c r="B18" s="43" t="s">
        <v>116</v>
      </c>
      <c r="C18" s="43" t="s">
        <v>127</v>
      </c>
      <c r="D18" s="43" t="s">
        <v>61</v>
      </c>
      <c r="E18" s="44" t="s">
        <v>80</v>
      </c>
      <c r="F18" s="44"/>
      <c r="G18" s="44"/>
      <c r="H18" s="58" t="s">
        <v>162</v>
      </c>
      <c r="I18" s="48">
        <v>-9465</v>
      </c>
      <c r="J18" s="44"/>
      <c r="K18" s="44"/>
      <c r="L18" s="48"/>
      <c r="M18" s="48"/>
      <c r="N18" s="48"/>
      <c r="O18" s="48">
        <v>-9465</v>
      </c>
      <c r="P18" s="48"/>
      <c r="Q18" s="48"/>
      <c r="R18" s="48"/>
    </row>
    <row r="19" spans="1:18" x14ac:dyDescent="0.25">
      <c r="A19" s="42" t="s">
        <v>121</v>
      </c>
      <c r="B19" s="43" t="s">
        <v>115</v>
      </c>
      <c r="C19" s="43" t="s">
        <v>120</v>
      </c>
      <c r="D19" s="43" t="s">
        <v>80</v>
      </c>
      <c r="E19" s="44" t="s">
        <v>61</v>
      </c>
      <c r="F19" s="44"/>
      <c r="G19" s="44"/>
      <c r="H19" s="58" t="s">
        <v>163</v>
      </c>
      <c r="I19" s="48">
        <v>853778</v>
      </c>
      <c r="J19" s="44"/>
      <c r="K19" s="44"/>
      <c r="L19" s="48"/>
      <c r="M19" s="48"/>
      <c r="N19" s="48"/>
      <c r="O19" s="48">
        <v>853778</v>
      </c>
      <c r="P19" s="48"/>
      <c r="Q19" s="48"/>
      <c r="R19" s="48"/>
    </row>
    <row r="20" spans="1:18" x14ac:dyDescent="0.25">
      <c r="A20" s="42" t="s">
        <v>119</v>
      </c>
      <c r="B20" s="43" t="s">
        <v>115</v>
      </c>
      <c r="C20" s="43" t="s">
        <v>122</v>
      </c>
      <c r="D20" s="43" t="s">
        <v>80</v>
      </c>
      <c r="E20" s="44" t="s">
        <v>61</v>
      </c>
      <c r="F20" s="44" t="s">
        <v>119</v>
      </c>
      <c r="G20" s="44"/>
      <c r="H20" s="58" t="s">
        <v>123</v>
      </c>
      <c r="I20" s="48">
        <v>190000</v>
      </c>
      <c r="J20" s="44"/>
      <c r="K20" s="44"/>
      <c r="L20" s="48">
        <v>190000</v>
      </c>
      <c r="M20" s="48"/>
      <c r="N20" s="48"/>
      <c r="O20" s="48"/>
      <c r="P20" s="48"/>
      <c r="Q20" s="48"/>
      <c r="R20" s="48"/>
    </row>
    <row r="21" spans="1:18" x14ac:dyDescent="0.25">
      <c r="A21" s="42" t="s">
        <v>119</v>
      </c>
      <c r="B21" s="43" t="s">
        <v>115</v>
      </c>
      <c r="C21" s="43" t="s">
        <v>124</v>
      </c>
      <c r="D21" s="43" t="s">
        <v>80</v>
      </c>
      <c r="E21" s="44" t="s">
        <v>61</v>
      </c>
      <c r="F21" s="44" t="s">
        <v>119</v>
      </c>
      <c r="G21" s="44" t="s">
        <v>125</v>
      </c>
      <c r="H21" s="58" t="s">
        <v>128</v>
      </c>
      <c r="I21" s="48">
        <v>300000</v>
      </c>
      <c r="J21" s="44"/>
      <c r="K21" s="44"/>
      <c r="L21" s="48">
        <v>300000</v>
      </c>
      <c r="M21" s="48"/>
      <c r="N21" s="48"/>
      <c r="O21" s="48"/>
      <c r="P21" s="48"/>
      <c r="Q21" s="48"/>
      <c r="R21" s="48"/>
    </row>
    <row r="22" spans="1:18" ht="30" x14ac:dyDescent="0.25">
      <c r="A22" s="42" t="s">
        <v>119</v>
      </c>
      <c r="B22" s="43" t="s">
        <v>115</v>
      </c>
      <c r="C22" s="43" t="s">
        <v>118</v>
      </c>
      <c r="D22" s="43" t="s">
        <v>80</v>
      </c>
      <c r="E22" s="44" t="s">
        <v>61</v>
      </c>
      <c r="F22" s="44"/>
      <c r="G22" s="44"/>
      <c r="H22" s="58" t="s">
        <v>164</v>
      </c>
      <c r="I22" s="48">
        <v>853779</v>
      </c>
      <c r="J22" s="44"/>
      <c r="K22" s="44"/>
      <c r="L22" s="48"/>
      <c r="M22" s="48"/>
      <c r="N22" s="48"/>
      <c r="O22" s="48">
        <v>853779</v>
      </c>
      <c r="P22" s="48"/>
      <c r="Q22" s="48"/>
      <c r="R22" s="48"/>
    </row>
    <row r="23" spans="1:18" x14ac:dyDescent="0.25">
      <c r="A23" s="42" t="s">
        <v>119</v>
      </c>
      <c r="B23" s="43" t="s">
        <v>115</v>
      </c>
      <c r="C23" s="43" t="s">
        <v>165</v>
      </c>
      <c r="D23" s="43" t="s">
        <v>80</v>
      </c>
      <c r="E23" s="44" t="s">
        <v>61</v>
      </c>
      <c r="F23" s="44" t="s">
        <v>119</v>
      </c>
      <c r="G23" s="44"/>
      <c r="H23" s="58" t="s">
        <v>123</v>
      </c>
      <c r="I23" s="48">
        <v>152482.89000000001</v>
      </c>
      <c r="J23" s="44"/>
      <c r="K23" s="44"/>
      <c r="L23" s="48">
        <v>152482.89000000001</v>
      </c>
      <c r="M23" s="48"/>
      <c r="N23" s="48"/>
      <c r="O23" s="48"/>
      <c r="P23" s="48"/>
      <c r="Q23" s="48"/>
      <c r="R23" s="48"/>
    </row>
    <row r="27" spans="1:18" ht="15.75" x14ac:dyDescent="0.25">
      <c r="A27" s="115" t="s">
        <v>129</v>
      </c>
      <c r="B27" s="115"/>
      <c r="C27" s="115"/>
      <c r="D27" s="115"/>
      <c r="E27" s="115"/>
      <c r="F27" s="115"/>
      <c r="G27" s="115"/>
      <c r="H27" s="115"/>
    </row>
    <row r="29" spans="1:18" x14ac:dyDescent="0.25">
      <c r="A29" s="39" t="s">
        <v>104</v>
      </c>
      <c r="B29" s="40" t="s">
        <v>105</v>
      </c>
      <c r="C29" s="40" t="s">
        <v>21</v>
      </c>
      <c r="D29" s="40" t="s">
        <v>76</v>
      </c>
      <c r="E29" s="41" t="s">
        <v>77</v>
      </c>
      <c r="F29" s="41" t="s">
        <v>78</v>
      </c>
      <c r="G29" s="41" t="s">
        <v>106</v>
      </c>
      <c r="H29" s="41" t="s">
        <v>107</v>
      </c>
      <c r="I29" s="46" t="s">
        <v>18</v>
      </c>
      <c r="J29" s="40" t="s">
        <v>108</v>
      </c>
      <c r="K29" s="40" t="s">
        <v>109</v>
      </c>
      <c r="L29" s="46" t="s">
        <v>8</v>
      </c>
      <c r="M29" s="46" t="s">
        <v>58</v>
      </c>
      <c r="N29" s="46" t="s">
        <v>9</v>
      </c>
      <c r="O29" s="46" t="s">
        <v>10</v>
      </c>
      <c r="P29" s="46" t="s">
        <v>110</v>
      </c>
      <c r="Q29" s="46" t="s">
        <v>111</v>
      </c>
      <c r="R29" s="47" t="s">
        <v>112</v>
      </c>
    </row>
    <row r="30" spans="1:18" x14ac:dyDescent="0.25">
      <c r="A30" s="42" t="s">
        <v>117</v>
      </c>
      <c r="B30" s="43" t="s">
        <v>114</v>
      </c>
      <c r="C30" s="43" t="s">
        <v>120</v>
      </c>
      <c r="D30" s="43" t="s">
        <v>61</v>
      </c>
      <c r="E30" s="44" t="s">
        <v>80</v>
      </c>
      <c r="F30" s="44" t="s">
        <v>121</v>
      </c>
      <c r="G30" s="44"/>
      <c r="H30" s="58" t="s">
        <v>159</v>
      </c>
      <c r="I30" s="48">
        <v>-853778</v>
      </c>
      <c r="J30" s="43"/>
      <c r="K30" s="43"/>
      <c r="L30" s="48"/>
      <c r="M30" s="48"/>
      <c r="N30" s="48"/>
      <c r="O30" s="48">
        <v>-853778</v>
      </c>
      <c r="P30" s="48"/>
      <c r="Q30" s="48"/>
      <c r="R30" s="49"/>
    </row>
    <row r="31" spans="1:18" x14ac:dyDescent="0.25">
      <c r="A31" s="42" t="s">
        <v>117</v>
      </c>
      <c r="B31" s="43" t="s">
        <v>114</v>
      </c>
      <c r="C31" s="43" t="s">
        <v>118</v>
      </c>
      <c r="D31" s="43" t="s">
        <v>61</v>
      </c>
      <c r="E31" s="44" t="s">
        <v>80</v>
      </c>
      <c r="F31" s="44" t="s">
        <v>119</v>
      </c>
      <c r="G31" s="44"/>
      <c r="H31" s="58" t="s">
        <v>160</v>
      </c>
      <c r="I31" s="48">
        <v>-853779</v>
      </c>
      <c r="J31" s="43"/>
      <c r="K31" s="43"/>
      <c r="L31" s="48"/>
      <c r="M31" s="48"/>
      <c r="N31" s="48"/>
      <c r="O31" s="48">
        <v>-853779</v>
      </c>
      <c r="P31" s="48"/>
      <c r="Q31" s="48"/>
      <c r="R31" s="49"/>
    </row>
    <row r="32" spans="1:18" x14ac:dyDescent="0.25">
      <c r="A32" s="42" t="s">
        <v>79</v>
      </c>
      <c r="B32" s="43" t="s">
        <v>113</v>
      </c>
      <c r="C32" s="43" t="s">
        <v>127</v>
      </c>
      <c r="D32" s="43" t="s">
        <v>80</v>
      </c>
      <c r="E32" s="44" t="s">
        <v>61</v>
      </c>
      <c r="F32" s="44" t="s">
        <v>81</v>
      </c>
      <c r="G32" s="44"/>
      <c r="H32" s="58" t="s">
        <v>161</v>
      </c>
      <c r="I32" s="48">
        <v>0</v>
      </c>
      <c r="J32" s="43"/>
      <c r="K32" s="43"/>
      <c r="L32" s="48"/>
      <c r="M32" s="48"/>
      <c r="N32" s="48"/>
      <c r="O32" s="48">
        <v>0</v>
      </c>
      <c r="P32" s="48"/>
      <c r="Q32" s="48"/>
      <c r="R32" s="49"/>
    </row>
    <row r="33" spans="1:18" x14ac:dyDescent="0.25">
      <c r="A33" s="42" t="s">
        <v>79</v>
      </c>
      <c r="B33" s="43" t="s">
        <v>114</v>
      </c>
      <c r="C33" s="43" t="s">
        <v>122</v>
      </c>
      <c r="D33" s="43" t="s">
        <v>61</v>
      </c>
      <c r="E33" s="44" t="s">
        <v>80</v>
      </c>
      <c r="F33" s="44" t="s">
        <v>119</v>
      </c>
      <c r="G33" s="44"/>
      <c r="H33" s="58" t="s">
        <v>123</v>
      </c>
      <c r="I33" s="48">
        <v>-190000</v>
      </c>
      <c r="J33" s="43"/>
      <c r="K33" s="43"/>
      <c r="L33" s="48">
        <v>-190000</v>
      </c>
      <c r="M33" s="48"/>
      <c r="N33" s="48"/>
      <c r="O33" s="48"/>
      <c r="P33" s="48"/>
      <c r="Q33" s="48"/>
      <c r="R33" s="49"/>
    </row>
    <row r="34" spans="1:18" x14ac:dyDescent="0.25">
      <c r="A34" s="42" t="s">
        <v>79</v>
      </c>
      <c r="B34" s="43" t="s">
        <v>114</v>
      </c>
      <c r="C34" s="43" t="s">
        <v>124</v>
      </c>
      <c r="D34" s="43" t="s">
        <v>61</v>
      </c>
      <c r="E34" s="44" t="s">
        <v>80</v>
      </c>
      <c r="F34" s="44" t="s">
        <v>119</v>
      </c>
      <c r="G34" s="44" t="s">
        <v>125</v>
      </c>
      <c r="H34" s="58" t="s">
        <v>126</v>
      </c>
      <c r="I34" s="48">
        <v>-300000</v>
      </c>
      <c r="J34" s="43"/>
      <c r="K34" s="43"/>
      <c r="L34" s="48">
        <v>-300000</v>
      </c>
      <c r="M34" s="48"/>
      <c r="N34" s="48"/>
      <c r="O34" s="48"/>
      <c r="P34" s="48"/>
      <c r="Q34" s="48"/>
      <c r="R34" s="49"/>
    </row>
    <row r="35" spans="1:18" x14ac:dyDescent="0.25">
      <c r="A35" s="42" t="s">
        <v>79</v>
      </c>
      <c r="B35" s="43" t="s">
        <v>114</v>
      </c>
      <c r="C35" s="43" t="s">
        <v>165</v>
      </c>
      <c r="D35" s="43" t="s">
        <v>61</v>
      </c>
      <c r="E35" s="44" t="s">
        <v>80</v>
      </c>
      <c r="F35" s="44" t="s">
        <v>119</v>
      </c>
      <c r="G35" s="44"/>
      <c r="H35" s="58" t="s">
        <v>123</v>
      </c>
      <c r="I35" s="48">
        <v>-152482.89000000001</v>
      </c>
      <c r="J35" s="43"/>
      <c r="K35" s="43"/>
      <c r="L35" s="48">
        <v>-152482.89000000001</v>
      </c>
      <c r="M35" s="48"/>
      <c r="N35" s="48"/>
      <c r="O35" s="48"/>
      <c r="P35" s="48"/>
      <c r="Q35" s="48"/>
      <c r="R35" s="49"/>
    </row>
    <row r="36" spans="1:18" x14ac:dyDescent="0.25">
      <c r="A36" s="42" t="s">
        <v>81</v>
      </c>
      <c r="B36" s="43" t="s">
        <v>116</v>
      </c>
      <c r="C36" s="43" t="s">
        <v>127</v>
      </c>
      <c r="D36" s="43" t="s">
        <v>61</v>
      </c>
      <c r="E36" s="44" t="s">
        <v>80</v>
      </c>
      <c r="F36" s="44"/>
      <c r="G36" s="44"/>
      <c r="H36" s="58" t="s">
        <v>162</v>
      </c>
      <c r="I36" s="48">
        <v>0</v>
      </c>
      <c r="J36" s="43"/>
      <c r="K36" s="43"/>
      <c r="L36" s="48"/>
      <c r="M36" s="48"/>
      <c r="N36" s="48"/>
      <c r="O36" s="48">
        <v>0</v>
      </c>
      <c r="P36" s="48"/>
      <c r="Q36" s="48"/>
      <c r="R36" s="49"/>
    </row>
    <row r="37" spans="1:18" x14ac:dyDescent="0.25">
      <c r="A37" s="42" t="s">
        <v>121</v>
      </c>
      <c r="B37" s="43" t="s">
        <v>115</v>
      </c>
      <c r="C37" s="43" t="s">
        <v>120</v>
      </c>
      <c r="D37" s="43" t="s">
        <v>80</v>
      </c>
      <c r="E37" s="44" t="s">
        <v>61</v>
      </c>
      <c r="F37" s="44"/>
      <c r="G37" s="44"/>
      <c r="H37" s="58" t="s">
        <v>163</v>
      </c>
      <c r="I37" s="48">
        <v>853778</v>
      </c>
      <c r="J37" s="43"/>
      <c r="K37" s="43"/>
      <c r="L37" s="48"/>
      <c r="M37" s="48"/>
      <c r="N37" s="48"/>
      <c r="O37" s="48">
        <v>853778</v>
      </c>
      <c r="P37" s="48"/>
      <c r="Q37" s="48"/>
      <c r="R37" s="49"/>
    </row>
    <row r="38" spans="1:18" x14ac:dyDescent="0.25">
      <c r="A38" s="42" t="s">
        <v>119</v>
      </c>
      <c r="B38" s="43" t="s">
        <v>115</v>
      </c>
      <c r="C38" s="43" t="s">
        <v>122</v>
      </c>
      <c r="D38" s="43" t="s">
        <v>80</v>
      </c>
      <c r="E38" s="44" t="s">
        <v>61</v>
      </c>
      <c r="F38" s="44" t="s">
        <v>119</v>
      </c>
      <c r="G38" s="44"/>
      <c r="H38" s="58" t="s">
        <v>123</v>
      </c>
      <c r="I38" s="48">
        <v>190000</v>
      </c>
      <c r="J38" s="43"/>
      <c r="K38" s="43"/>
      <c r="L38" s="48">
        <v>190000</v>
      </c>
      <c r="M38" s="48"/>
      <c r="N38" s="48"/>
      <c r="O38" s="48"/>
      <c r="P38" s="48"/>
      <c r="Q38" s="48"/>
      <c r="R38" s="49"/>
    </row>
    <row r="39" spans="1:18" x14ac:dyDescent="0.25">
      <c r="A39" s="42" t="s">
        <v>119</v>
      </c>
      <c r="B39" s="43" t="s">
        <v>115</v>
      </c>
      <c r="C39" s="43" t="s">
        <v>124</v>
      </c>
      <c r="D39" s="43" t="s">
        <v>80</v>
      </c>
      <c r="E39" s="44" t="s">
        <v>61</v>
      </c>
      <c r="F39" s="44" t="s">
        <v>119</v>
      </c>
      <c r="G39" s="44" t="s">
        <v>125</v>
      </c>
      <c r="H39" s="58" t="s">
        <v>128</v>
      </c>
      <c r="I39" s="48">
        <v>300000</v>
      </c>
      <c r="J39" s="43"/>
      <c r="K39" s="43"/>
      <c r="L39" s="48">
        <v>300000</v>
      </c>
      <c r="M39" s="48"/>
      <c r="N39" s="48"/>
      <c r="O39" s="48"/>
      <c r="P39" s="48"/>
      <c r="Q39" s="48"/>
      <c r="R39" s="49"/>
    </row>
    <row r="40" spans="1:18" ht="30" x14ac:dyDescent="0.25">
      <c r="A40" s="42" t="s">
        <v>119</v>
      </c>
      <c r="B40" s="43" t="s">
        <v>115</v>
      </c>
      <c r="C40" s="43" t="s">
        <v>118</v>
      </c>
      <c r="D40" s="43" t="s">
        <v>80</v>
      </c>
      <c r="E40" s="44" t="s">
        <v>61</v>
      </c>
      <c r="F40" s="44"/>
      <c r="G40" s="44"/>
      <c r="H40" s="58" t="s">
        <v>164</v>
      </c>
      <c r="I40" s="48">
        <v>853779</v>
      </c>
      <c r="J40" s="43"/>
      <c r="K40" s="43"/>
      <c r="L40" s="48"/>
      <c r="M40" s="48"/>
      <c r="N40" s="48"/>
      <c r="O40" s="48">
        <v>853779</v>
      </c>
      <c r="P40" s="48"/>
      <c r="Q40" s="48"/>
      <c r="R40" s="49"/>
    </row>
    <row r="41" spans="1:18" x14ac:dyDescent="0.25">
      <c r="A41" s="42" t="s">
        <v>119</v>
      </c>
      <c r="B41" s="43" t="s">
        <v>115</v>
      </c>
      <c r="C41" s="43" t="s">
        <v>165</v>
      </c>
      <c r="D41" s="43" t="s">
        <v>80</v>
      </c>
      <c r="E41" s="44" t="s">
        <v>61</v>
      </c>
      <c r="F41" s="44" t="s">
        <v>119</v>
      </c>
      <c r="G41" s="44"/>
      <c r="H41" s="58" t="s">
        <v>123</v>
      </c>
      <c r="I41" s="48">
        <v>152482.89000000001</v>
      </c>
      <c r="J41" s="43"/>
      <c r="K41" s="43"/>
      <c r="L41" s="48">
        <v>152482.89000000001</v>
      </c>
      <c r="M41" s="48"/>
      <c r="N41" s="48"/>
      <c r="O41" s="48"/>
      <c r="P41" s="48"/>
      <c r="Q41" s="48"/>
      <c r="R41" s="49"/>
    </row>
  </sheetData>
  <mergeCells count="5">
    <mergeCell ref="A27:H27"/>
    <mergeCell ref="A1:F1"/>
    <mergeCell ref="A3:F3"/>
    <mergeCell ref="A7:F7"/>
    <mergeCell ref="A9:H9"/>
  </mergeCells>
  <pageMargins left="0.7" right="0.7" top="0.75" bottom="0.75" header="0.3" footer="0.3"/>
  <pageSetup paperSize="5" scale="64" orientation="landscape" r:id="rId1"/>
  <colBreaks count="1" manualBreakCount="1">
    <brk id="18" max="64" man="1"/>
  </col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election activeCell="C41" sqref="C41"/>
    </sheetView>
  </sheetViews>
  <sheetFormatPr defaultRowHeight="15" x14ac:dyDescent="0.25"/>
  <cols>
    <col min="1" max="1" width="9.140625" style="6"/>
    <col min="2" max="2" width="16.140625" customWidth="1"/>
    <col min="3" max="3" width="49.140625" customWidth="1"/>
    <col min="4" max="4" width="12.140625" customWidth="1"/>
    <col min="5" max="5" width="18.5703125" customWidth="1"/>
  </cols>
  <sheetData>
    <row r="1" spans="1:5" x14ac:dyDescent="0.25">
      <c r="A1" s="10" t="s">
        <v>21</v>
      </c>
      <c r="B1" s="136" t="s">
        <v>22</v>
      </c>
      <c r="C1" s="136"/>
      <c r="D1" s="136"/>
      <c r="E1" s="136"/>
    </row>
    <row r="2" spans="1:5" ht="78.75" customHeight="1" x14ac:dyDescent="0.25">
      <c r="A2" s="6">
        <v>1</v>
      </c>
      <c r="B2" s="110" t="s">
        <v>33</v>
      </c>
      <c r="C2" s="110"/>
      <c r="D2" s="110"/>
      <c r="E2" s="110"/>
    </row>
    <row r="3" spans="1:5" x14ac:dyDescent="0.25">
      <c r="B3" s="34"/>
      <c r="C3" s="34"/>
      <c r="D3" s="34"/>
      <c r="E3" s="34"/>
    </row>
    <row r="4" spans="1:5" ht="33" customHeight="1" x14ac:dyDescent="0.25">
      <c r="A4" s="6">
        <v>2</v>
      </c>
      <c r="B4" s="110" t="s">
        <v>34</v>
      </c>
      <c r="C4" s="110"/>
      <c r="D4" s="110"/>
      <c r="E4" s="110"/>
    </row>
    <row r="5" spans="1:5" x14ac:dyDescent="0.25">
      <c r="B5" s="34"/>
      <c r="C5" s="34"/>
      <c r="D5" s="34"/>
      <c r="E5" s="34"/>
    </row>
    <row r="6" spans="1:5" ht="33" customHeight="1" x14ac:dyDescent="0.25">
      <c r="A6" s="6">
        <v>3</v>
      </c>
      <c r="B6" s="110" t="s">
        <v>90</v>
      </c>
      <c r="C6" s="110"/>
      <c r="D6" s="110"/>
      <c r="E6" s="110"/>
    </row>
    <row r="7" spans="1:5" x14ac:dyDescent="0.25">
      <c r="B7" s="34"/>
      <c r="C7" s="34"/>
      <c r="D7" s="34"/>
      <c r="E7" s="34"/>
    </row>
    <row r="8" spans="1:5" x14ac:dyDescent="0.25">
      <c r="A8" s="6">
        <v>4</v>
      </c>
      <c r="B8" s="110" t="s">
        <v>30</v>
      </c>
      <c r="C8" s="110"/>
      <c r="D8" s="110"/>
      <c r="E8" s="110"/>
    </row>
    <row r="9" spans="1:5" x14ac:dyDescent="0.25">
      <c r="B9" s="34"/>
      <c r="C9" s="34"/>
      <c r="D9" s="34"/>
      <c r="E9" s="34"/>
    </row>
    <row r="10" spans="1:5" ht="33" customHeight="1" x14ac:dyDescent="0.25">
      <c r="A10" s="6">
        <v>5</v>
      </c>
      <c r="B10" s="110" t="s">
        <v>91</v>
      </c>
      <c r="C10" s="110"/>
      <c r="D10" s="110"/>
      <c r="E10" s="110"/>
    </row>
    <row r="11" spans="1:5" x14ac:dyDescent="0.25">
      <c r="B11" s="34"/>
      <c r="C11" s="34"/>
      <c r="D11" s="34"/>
      <c r="E11" s="34"/>
    </row>
    <row r="12" spans="1:5" ht="45.75" customHeight="1" x14ac:dyDescent="0.25">
      <c r="A12" s="6">
        <v>6</v>
      </c>
      <c r="B12" s="110" t="s">
        <v>92</v>
      </c>
      <c r="C12" s="110"/>
      <c r="D12" s="110"/>
      <c r="E12" s="110"/>
    </row>
    <row r="13" spans="1:5" x14ac:dyDescent="0.25">
      <c r="B13" s="34"/>
      <c r="C13" s="34"/>
      <c r="D13" s="34"/>
      <c r="E13" s="34"/>
    </row>
    <row r="14" spans="1:5" ht="34.5" customHeight="1" x14ac:dyDescent="0.25">
      <c r="A14" s="6">
        <v>7</v>
      </c>
      <c r="B14" s="110" t="s">
        <v>93</v>
      </c>
      <c r="C14" s="110"/>
      <c r="D14" s="110"/>
      <c r="E14" s="110"/>
    </row>
    <row r="15" spans="1:5" ht="16.5" customHeight="1" x14ac:dyDescent="0.25">
      <c r="B15" s="34"/>
      <c r="C15" s="34"/>
      <c r="D15" s="34"/>
      <c r="E15" s="34"/>
    </row>
    <row r="16" spans="1:5" ht="32.25" customHeight="1" x14ac:dyDescent="0.25">
      <c r="A16" s="6">
        <v>8</v>
      </c>
      <c r="B16" s="110" t="s">
        <v>94</v>
      </c>
      <c r="C16" s="110"/>
      <c r="D16" s="110"/>
      <c r="E16" s="110"/>
    </row>
    <row r="17" spans="1:5" ht="14.25" customHeight="1" x14ac:dyDescent="0.25">
      <c r="B17" s="34"/>
      <c r="C17" s="34"/>
      <c r="D17" s="34"/>
      <c r="E17" s="34"/>
    </row>
    <row r="18" spans="1:5" ht="30" customHeight="1" x14ac:dyDescent="0.25">
      <c r="A18" s="6">
        <v>9</v>
      </c>
      <c r="B18" s="110" t="s">
        <v>95</v>
      </c>
      <c r="C18" s="110"/>
      <c r="D18" s="110"/>
      <c r="E18" s="110"/>
    </row>
    <row r="19" spans="1:5" x14ac:dyDescent="0.25">
      <c r="B19" s="34"/>
      <c r="C19" s="34"/>
      <c r="D19" s="34"/>
      <c r="E19" s="34"/>
    </row>
    <row r="20" spans="1:5" ht="30" customHeight="1" x14ac:dyDescent="0.25">
      <c r="A20" s="6">
        <v>10</v>
      </c>
      <c r="B20" s="110" t="s">
        <v>96</v>
      </c>
      <c r="C20" s="110"/>
      <c r="D20" s="110"/>
      <c r="E20" s="110"/>
    </row>
    <row r="21" spans="1:5" x14ac:dyDescent="0.25">
      <c r="B21" s="34"/>
      <c r="C21" s="34"/>
      <c r="D21" s="34"/>
      <c r="E21" s="34"/>
    </row>
    <row r="22" spans="1:5" ht="30.75" customHeight="1" x14ac:dyDescent="0.25">
      <c r="A22" s="6">
        <v>11</v>
      </c>
      <c r="B22" s="110" t="s">
        <v>35</v>
      </c>
      <c r="C22" s="110"/>
      <c r="D22" s="110"/>
      <c r="E22" s="110"/>
    </row>
    <row r="23" spans="1:5" x14ac:dyDescent="0.25">
      <c r="B23" s="34"/>
      <c r="C23" s="34"/>
      <c r="D23" s="34"/>
      <c r="E23" s="34"/>
    </row>
    <row r="24" spans="1:5" ht="63" customHeight="1" x14ac:dyDescent="0.25">
      <c r="A24" s="6">
        <v>12</v>
      </c>
      <c r="B24" s="110" t="s">
        <v>36</v>
      </c>
      <c r="C24" s="110"/>
      <c r="D24" s="110"/>
      <c r="E24" s="110"/>
    </row>
    <row r="25" spans="1:5" x14ac:dyDescent="0.25">
      <c r="B25" s="34"/>
      <c r="C25" s="34"/>
      <c r="D25" s="34"/>
      <c r="E25" s="34"/>
    </row>
    <row r="26" spans="1:5" x14ac:dyDescent="0.25">
      <c r="A26" s="6">
        <v>13</v>
      </c>
      <c r="B26" s="110" t="s">
        <v>51</v>
      </c>
      <c r="C26" s="110"/>
      <c r="D26" s="110"/>
      <c r="E26" s="110"/>
    </row>
    <row r="27" spans="1:5" x14ac:dyDescent="0.25">
      <c r="B27" s="11" t="s">
        <v>11</v>
      </c>
      <c r="C27" s="133" t="s">
        <v>37</v>
      </c>
      <c r="D27" s="133"/>
      <c r="E27" s="133"/>
    </row>
    <row r="28" spans="1:5" x14ac:dyDescent="0.25">
      <c r="B28" s="11" t="s">
        <v>38</v>
      </c>
      <c r="C28" s="133" t="s">
        <v>45</v>
      </c>
      <c r="D28" s="133"/>
      <c r="E28" s="133"/>
    </row>
    <row r="29" spans="1:5" x14ac:dyDescent="0.25">
      <c r="B29" s="11" t="s">
        <v>39</v>
      </c>
      <c r="C29" s="133" t="s">
        <v>46</v>
      </c>
      <c r="D29" s="133"/>
      <c r="E29" s="133"/>
    </row>
    <row r="30" spans="1:5" x14ac:dyDescent="0.25">
      <c r="B30" s="11" t="s">
        <v>40</v>
      </c>
      <c r="C30" s="133" t="s">
        <v>49</v>
      </c>
      <c r="D30" s="133"/>
      <c r="E30" s="133"/>
    </row>
    <row r="31" spans="1:5" x14ac:dyDescent="0.25">
      <c r="B31" s="11" t="s">
        <v>14</v>
      </c>
      <c r="C31" s="133" t="s">
        <v>47</v>
      </c>
      <c r="D31" s="133"/>
      <c r="E31" s="133"/>
    </row>
    <row r="32" spans="1:5" x14ac:dyDescent="0.25">
      <c r="B32" s="11" t="s">
        <v>12</v>
      </c>
      <c r="C32" s="133" t="s">
        <v>41</v>
      </c>
      <c r="D32" s="133"/>
      <c r="E32" s="133"/>
    </row>
    <row r="33" spans="1:5" x14ac:dyDescent="0.25">
      <c r="B33" s="11" t="s">
        <v>42</v>
      </c>
      <c r="C33" s="133" t="s">
        <v>43</v>
      </c>
      <c r="D33" s="133"/>
      <c r="E33" s="133"/>
    </row>
    <row r="34" spans="1:5" x14ac:dyDescent="0.25">
      <c r="B34" s="11" t="s">
        <v>44</v>
      </c>
      <c r="C34" s="133" t="s">
        <v>48</v>
      </c>
      <c r="D34" s="133"/>
      <c r="E34" s="133"/>
    </row>
    <row r="35" spans="1:5" x14ac:dyDescent="0.25">
      <c r="B35" s="11"/>
      <c r="C35" s="36"/>
      <c r="D35" s="36"/>
      <c r="E35" s="36"/>
    </row>
    <row r="36" spans="1:5" ht="95.25" customHeight="1" x14ac:dyDescent="0.25">
      <c r="A36" s="6">
        <v>14</v>
      </c>
      <c r="B36" s="135" t="s">
        <v>50</v>
      </c>
      <c r="C36" s="135"/>
      <c r="D36" s="135"/>
      <c r="E36" s="135"/>
    </row>
    <row r="37" spans="1:5" x14ac:dyDescent="0.25">
      <c r="B37" s="35"/>
      <c r="C37" s="35"/>
      <c r="D37" s="35"/>
      <c r="E37" s="35"/>
    </row>
    <row r="38" spans="1:5" x14ac:dyDescent="0.25">
      <c r="B38" s="38"/>
    </row>
    <row r="39" spans="1:5" x14ac:dyDescent="0.25">
      <c r="A39" s="134" t="s">
        <v>52</v>
      </c>
      <c r="B39" s="134"/>
      <c r="C39" s="134"/>
      <c r="D39" s="134"/>
      <c r="E39" s="134"/>
    </row>
  </sheetData>
  <sheetProtection algorithmName="SHA-512" hashValue="tOx68EU0G+aFINReCR4pY9jSweE2qAt8XM56iUIDGm6HEwTsvi/IXBALHI0VlT2LPWkp+ghV04+WRPlHrQQ/lQ==" saltValue="dgZZ6NdG/tEbVwSpojbL6Q==" spinCount="100000" sheet="1" objects="1" scenarios="1"/>
  <mergeCells count="24">
    <mergeCell ref="B8:E8"/>
    <mergeCell ref="B12:E12"/>
    <mergeCell ref="B14:E14"/>
    <mergeCell ref="B16:E16"/>
    <mergeCell ref="B1:E1"/>
    <mergeCell ref="B2:E2"/>
    <mergeCell ref="B4:E4"/>
    <mergeCell ref="B6:E6"/>
    <mergeCell ref="B10:E10"/>
    <mergeCell ref="B18:E18"/>
    <mergeCell ref="B20:E20"/>
    <mergeCell ref="B22:E22"/>
    <mergeCell ref="B24:E24"/>
    <mergeCell ref="B26:E26"/>
    <mergeCell ref="C27:E27"/>
    <mergeCell ref="C28:E28"/>
    <mergeCell ref="C29:E29"/>
    <mergeCell ref="C30:E30"/>
    <mergeCell ref="A39:E39"/>
    <mergeCell ref="C31:E31"/>
    <mergeCell ref="C32:E32"/>
    <mergeCell ref="C33:E33"/>
    <mergeCell ref="C34:E34"/>
    <mergeCell ref="B36:E36"/>
  </mergeCells>
  <pageMargins left="0.7" right="0.7" top="0.75" bottom="0.75" header="0.3" footer="0.3"/>
  <pageSetup scale="86" orientation="portrait" horizontalDpi="1200" verticalDpi="1200" r:id="rId1"/>
  <headerFooter>
    <oddHeader>&amp;L&amp;"-,Bold"&amp;12Federal Funds Ledger Notes&amp;RPrinted &amp;D</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'Regional Loans and Transfers'!Print_Area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Troy Keener</cp:lastModifiedBy>
  <cp:lastPrinted>2013-11-14T16:49:56Z</cp:lastPrinted>
  <dcterms:created xsi:type="dcterms:W3CDTF">2013-05-11T20:19:37Z</dcterms:created>
  <dcterms:modified xsi:type="dcterms:W3CDTF">2013-11-27T14:54:19Z</dcterms:modified>
</cp:coreProperties>
</file>