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 HP Report 1" sheetId="1" r:id="rId1"/>
  </sheets>
  <definedNames>
    <definedName name="_xlnm.Print_Area" localSheetId="0">' HP Report 1'!$B$2:$N$62</definedName>
  </definedNames>
  <calcPr fullCalcOnLoad="1"/>
</workbook>
</file>

<file path=xl/comments1.xml><?xml version="1.0" encoding="utf-8"?>
<comments xmlns="http://schemas.openxmlformats.org/spreadsheetml/2006/main">
  <authors>
    <author>tomk</author>
    <author>Tom Kennedy</author>
    <author>Irene Montez</author>
  </authors>
  <commentList>
    <comment ref="C6" authorId="0">
      <text>
        <r>
          <rPr>
            <b/>
            <sz val="12"/>
            <rFont val="Times New Roman"/>
            <family val="1"/>
          </rPr>
          <t>Input Production Date of Lot
Example: 8/18/11</t>
        </r>
        <r>
          <rPr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b/>
            <sz val="12"/>
            <rFont val="Times New Roman"/>
            <family val="1"/>
          </rPr>
          <t xml:space="preserve">Input Estimated Production Start of Lot Time
Example: 5/29/12 9:00 AM
</t>
        </r>
        <r>
          <rPr>
            <sz val="9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12"/>
            <rFont val="Times New Roman"/>
            <family val="1"/>
          </rPr>
          <t>Input Report No. of production lot
Example: 20</t>
        </r>
      </text>
    </comment>
    <comment ref="L7" authorId="0">
      <text>
        <r>
          <rPr>
            <b/>
            <sz val="12"/>
            <rFont val="Times New Roman"/>
            <family val="1"/>
          </rPr>
          <t>Input Estimated Production End of Lot Time
Example: 5/29/12 7:30 PM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12"/>
            <rFont val="Times New Roman"/>
            <family val="1"/>
          </rPr>
          <t>Input Estimated Total Down Time for Production Lot in hrs:mm
Example: 0:30 is 30 minutes
1:15 is 1 hr and 15 minutes</t>
        </r>
      </text>
    </comment>
    <comment ref="C12" authorId="0">
      <text>
        <r>
          <rPr>
            <b/>
            <sz val="12"/>
            <rFont val="Times New Roman"/>
            <family val="1"/>
          </rPr>
          <t>Input Tank Stab Inches Before Production Lot Begins
Example: 16
Cannot perform tank stab if unloading from delivery transport to hot plant tank or unloading from hot plant tank to delivery transport.</t>
        </r>
        <r>
          <rPr>
            <sz val="9"/>
            <rFont val="Times New Roman"/>
            <family val="1"/>
          </rPr>
          <t xml:space="preserve">
</t>
        </r>
      </text>
    </comment>
    <comment ref="D12" authorId="0">
      <text>
        <r>
          <rPr>
            <b/>
            <sz val="12"/>
            <rFont val="Times New Roman"/>
            <family val="1"/>
          </rPr>
          <t>Input Start Hot Gallons from your tank conversion chart
Example: 18872</t>
        </r>
        <r>
          <rPr>
            <sz val="12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12"/>
            <rFont val="Times New Roman"/>
            <family val="1"/>
          </rPr>
          <t>Input Start Temperature of Asphalt Cement at the time tank stab is taken
Example: 325</t>
        </r>
        <r>
          <rPr>
            <sz val="12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12"/>
            <rFont val="Times New Roman"/>
            <family val="1"/>
          </rPr>
          <t>Input Tank Stab Inches After Production Lot
Example: 112
Cannot perform tank stab if unloading from delivery transport to hot plant tank or unloading from hot plant tank to delivery transport.</t>
        </r>
        <r>
          <rPr>
            <sz val="9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12"/>
            <rFont val="Times New Roman"/>
            <family val="1"/>
          </rPr>
          <t>Input Stop Hot Gallons from your tank conversion chart
Example: 1118</t>
        </r>
        <r>
          <rPr>
            <sz val="9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12"/>
            <rFont val="Times New Roman"/>
            <family val="1"/>
          </rPr>
          <t>Input Stop Temperature of Asphalt Cement at the time tank stab is taken
Example: 305</t>
        </r>
        <r>
          <rPr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b/>
            <sz val="12"/>
            <rFont val="Times New Roman"/>
            <family val="1"/>
          </rPr>
          <t>Input "Tons Used Todate" from previous Hot Plant Report
Example: 24.03
If there is 0 (zero) then put 0 (zero)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12"/>
            <rFont val="Times New Roman"/>
            <family val="1"/>
          </rPr>
          <t>Input Scheduled Delivery Time
Example: 8/18/11 10 AM</t>
        </r>
      </text>
    </comment>
    <comment ref="C22" authorId="0">
      <text>
        <r>
          <rPr>
            <b/>
            <sz val="12"/>
            <rFont val="Times New Roman"/>
            <family val="1"/>
          </rPr>
          <t xml:space="preserve">Input Time In
Example: 10 AM
</t>
        </r>
        <r>
          <rPr>
            <sz val="9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12"/>
            <rFont val="Times New Roman"/>
            <family val="1"/>
          </rPr>
          <t>Input Time Out
Example: 11 AM</t>
        </r>
        <r>
          <rPr>
            <sz val="12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12"/>
            <rFont val="Times New Roman"/>
            <family val="1"/>
          </rPr>
          <t>Input Delivery Transport Truck Number
Example: 7341</t>
        </r>
        <r>
          <rPr>
            <b/>
            <sz val="9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12"/>
            <rFont val="Times New Roman"/>
            <family val="1"/>
          </rPr>
          <t>Input Bill of Ladding No. from Delivery Transport
Example: 2321</t>
        </r>
        <r>
          <rPr>
            <sz val="9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12"/>
            <rFont val="Times New Roman"/>
            <family val="1"/>
          </rPr>
          <t>Input Tons of Oil (Asphalt Cement) from COC and B/L
Example: 24.25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12"/>
            <rFont val="Times New Roman"/>
            <family val="1"/>
          </rPr>
          <t>Input Total Daily Tons of RAP#1  used for Production Lot
Example: 321.85
If 0 (zero) RAP is used then put 0 (zero)</t>
        </r>
      </text>
    </comment>
    <comment ref="E33" authorId="0">
      <text>
        <r>
          <rPr>
            <b/>
            <sz val="12"/>
            <rFont val="Times New Roman"/>
            <family val="1"/>
          </rPr>
          <t>Input Total Daily Tons of  RAP #2 used for Production Lot
Example: 201.20
If 0 (zero) RAP is used then put 0 (zero)</t>
        </r>
        <r>
          <rPr>
            <b/>
            <sz val="12"/>
            <rFont val="Tahoma"/>
            <family val="2"/>
          </rPr>
          <t xml:space="preserve">
</t>
        </r>
      </text>
    </comment>
    <comment ref="N38" authorId="0">
      <text>
        <r>
          <rPr>
            <b/>
            <sz val="12"/>
            <rFont val="Times New Roman"/>
            <family val="1"/>
          </rPr>
          <t>Input Tons of Mineral Admixture in silo before Production Lot begins
Example: 20.77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rFont val="Times New Roman"/>
            <family val="1"/>
          </rPr>
          <t>Include "Tons Stop" from previous Hot Plant Report.</t>
        </r>
      </text>
    </comment>
    <comment ref="B40" authorId="0">
      <text>
        <r>
          <rPr>
            <b/>
            <sz val="12"/>
            <rFont val="Times New Roman"/>
            <family val="1"/>
          </rPr>
          <t>Input Scheduled Delivery Time
Example: 8/18/11 10 AM</t>
        </r>
        <r>
          <rPr>
            <b/>
            <sz val="12"/>
            <rFont val="Tahoma"/>
            <family val="2"/>
          </rPr>
          <t xml:space="preserve">
</t>
        </r>
      </text>
    </comment>
    <comment ref="C40" authorId="0">
      <text>
        <r>
          <rPr>
            <b/>
            <sz val="12"/>
            <rFont val="Times New Roman"/>
            <family val="1"/>
          </rPr>
          <t>Input Time In
Example: 8 AM</t>
        </r>
        <r>
          <rPr>
            <b/>
            <sz val="9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12"/>
            <rFont val="Times New Roman"/>
            <family val="1"/>
          </rPr>
          <t>Input Tons of Mineral Admixture from COC or B/L
Example: 27.21</t>
        </r>
      </text>
    </comment>
    <comment ref="E44" authorId="0">
      <text>
        <r>
          <rPr>
            <b/>
            <sz val="12"/>
            <rFont val="Times New Roman"/>
            <family val="1"/>
          </rPr>
          <t>Input Delivery Transport Truck Number
Example: 02-652</t>
        </r>
      </text>
    </comment>
    <comment ref="F44" authorId="0">
      <text>
        <r>
          <rPr>
            <b/>
            <sz val="12"/>
            <rFont val="Times New Roman"/>
            <family val="1"/>
          </rPr>
          <t>Input Bill of Ladding No. from Delivery Transport
Example: 1119079</t>
        </r>
      </text>
    </comment>
    <comment ref="G44" authorId="0">
      <text>
        <r>
          <rPr>
            <b/>
            <sz val="12"/>
            <rFont val="Times New Roman"/>
            <family val="1"/>
          </rPr>
          <t>Input Tons of Mineral Admixture from COC or B/L
Example: 27.21</t>
        </r>
      </text>
    </comment>
    <comment ref="E10" authorId="1">
      <text>
        <r>
          <rPr>
            <b/>
            <sz val="12"/>
            <rFont val="Tahoma"/>
            <family val="2"/>
          </rPr>
          <t>Information from Mix Design</t>
        </r>
        <r>
          <rPr>
            <sz val="9"/>
            <rFont val="Tahoma"/>
            <family val="2"/>
          </rPr>
          <t xml:space="preserve">
</t>
        </r>
      </text>
    </comment>
    <comment ref="D40" authorId="0">
      <text>
        <r>
          <rPr>
            <b/>
            <sz val="12"/>
            <rFont val="Times New Roman"/>
            <family val="1"/>
          </rPr>
          <t>Input Time Out
Example: 11 AM</t>
        </r>
        <r>
          <rPr>
            <sz val="12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12"/>
            <rFont val="Times New Roman"/>
            <family val="1"/>
          </rPr>
          <t>Input Delivery Transport Truck Number
Example: 7341</t>
        </r>
        <r>
          <rPr>
            <b/>
            <sz val="9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12"/>
            <rFont val="Times New Roman"/>
            <family val="1"/>
          </rPr>
          <t>Input Bill of Ladding No. from Delivery Transport
Example: 2321</t>
        </r>
        <r>
          <rPr>
            <sz val="9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12"/>
            <rFont val="Times New Roman"/>
            <family val="1"/>
          </rPr>
          <t>Input Delivery Transport Truck Number
Example: 02-652</t>
        </r>
      </text>
    </comment>
    <comment ref="F41" authorId="0">
      <text>
        <r>
          <rPr>
            <b/>
            <sz val="12"/>
            <rFont val="Times New Roman"/>
            <family val="1"/>
          </rPr>
          <t>Input Bill of Ladding No. from Delivery Transport
Example: 1119079</t>
        </r>
      </text>
    </comment>
    <comment ref="G41" authorId="0">
      <text>
        <r>
          <rPr>
            <b/>
            <sz val="12"/>
            <rFont val="Times New Roman"/>
            <family val="1"/>
          </rPr>
          <t>Input Tons of Mineral Admixture from COC or B/L
Example: 27.21</t>
        </r>
      </text>
    </comment>
    <comment ref="B44" authorId="2">
      <text>
        <r>
          <rPr>
            <b/>
            <sz val="12"/>
            <rFont val="Cambria"/>
            <family val="1"/>
          </rPr>
          <t>Input Scheduled Delivery Time
Example: 8/18/11 10 AM</t>
        </r>
        <r>
          <rPr>
            <sz val="8"/>
            <rFont val="Tahoma"/>
            <family val="2"/>
          </rPr>
          <t xml:space="preserve">
</t>
        </r>
      </text>
    </comment>
    <comment ref="C2" authorId="2">
      <text>
        <r>
          <rPr>
            <b/>
            <sz val="12"/>
            <rFont val="Tahoma"/>
            <family val="2"/>
          </rPr>
          <t>Example:  089-D-(205)S</t>
        </r>
      </text>
    </comment>
    <comment ref="C3" authorId="2">
      <text>
        <r>
          <rPr>
            <b/>
            <sz val="12"/>
            <rFont val="Tahoma"/>
            <family val="2"/>
          </rPr>
          <t>Example:  H864501C</t>
        </r>
        <r>
          <rPr>
            <sz val="8"/>
            <rFont val="Tahoma"/>
            <family val="2"/>
          </rPr>
          <t xml:space="preserve">
</t>
        </r>
      </text>
    </comment>
    <comment ref="C4" authorId="2">
      <text>
        <r>
          <rPr>
            <b/>
            <sz val="12"/>
            <rFont val="Tahoma"/>
            <family val="2"/>
          </rPr>
          <t>Example:  NAVAJO ROUTE 20</t>
        </r>
        <r>
          <rPr>
            <sz val="8"/>
            <rFont val="Tahoma"/>
            <family val="2"/>
          </rPr>
          <t xml:space="preserve">
</t>
        </r>
      </text>
    </comment>
    <comment ref="C5" authorId="2">
      <text>
        <r>
          <rPr>
            <sz val="12"/>
            <rFont val="Tahoma"/>
            <family val="2"/>
          </rPr>
          <t>Example:   416 3/4" Mix with RAP</t>
        </r>
        <r>
          <rPr>
            <sz val="8"/>
            <rFont val="Tahoma"/>
            <family val="2"/>
          </rPr>
          <t xml:space="preserve">
</t>
        </r>
      </text>
    </comment>
    <comment ref="C8" authorId="2">
      <text>
        <r>
          <rPr>
            <b/>
            <sz val="12"/>
            <rFont val="Tahoma"/>
            <family val="2"/>
          </rPr>
          <t xml:space="preserve">Example:  2
</t>
        </r>
        <r>
          <rPr>
            <sz val="8"/>
            <rFont val="Tahoma"/>
            <family val="2"/>
          </rPr>
          <t xml:space="preserve">
</t>
        </r>
      </text>
    </comment>
    <comment ref="M2" authorId="2">
      <text>
        <r>
          <rPr>
            <b/>
            <sz val="12"/>
            <rFont val="Tahoma"/>
            <family val="2"/>
          </rPr>
          <t>Enter RE's Name</t>
        </r>
        <r>
          <rPr>
            <sz val="8"/>
            <rFont val="Tahoma"/>
            <family val="2"/>
          </rPr>
          <t xml:space="preserve">
</t>
        </r>
      </text>
    </comment>
    <comment ref="M4" authorId="2">
      <text>
        <r>
          <rPr>
            <b/>
            <sz val="12"/>
            <rFont val="Tahoma"/>
            <family val="2"/>
          </rPr>
          <t>Example:  enter Contractor's Name</t>
        </r>
        <r>
          <rPr>
            <sz val="8"/>
            <rFont val="Tahoma"/>
            <family val="2"/>
          </rPr>
          <t xml:space="preserve">
</t>
        </r>
      </text>
    </comment>
    <comment ref="M5" authorId="2">
      <text>
        <r>
          <rPr>
            <b/>
            <sz val="12"/>
            <rFont val="Tahoma"/>
            <family val="2"/>
          </rPr>
          <t>Example:  Enter Suppliers Name</t>
        </r>
        <r>
          <rPr>
            <sz val="8"/>
            <rFont val="Tahoma"/>
            <family val="2"/>
          </rPr>
          <t xml:space="preserve">
</t>
        </r>
      </text>
    </comment>
    <comment ref="G10" authorId="2">
      <text>
        <r>
          <rPr>
            <b/>
            <sz val="12"/>
            <rFont val="Tahoma"/>
            <family val="2"/>
          </rPr>
          <t xml:space="preserve">Example:  Enter Oil Supplier Name
</t>
        </r>
        <r>
          <rPr>
            <sz val="8"/>
            <rFont val="Tahoma"/>
            <family val="2"/>
          </rPr>
          <t xml:space="preserve">
</t>
        </r>
      </text>
    </comment>
    <comment ref="N43" authorId="2">
      <text>
        <r>
          <rPr>
            <b/>
            <sz val="12"/>
            <rFont val="Tahoma"/>
            <family val="2"/>
          </rPr>
          <t>Enter previous tons used</t>
        </r>
        <r>
          <rPr>
            <sz val="8"/>
            <rFont val="Tahoma"/>
            <family val="2"/>
          </rPr>
          <t xml:space="preserve">
</t>
        </r>
      </text>
    </comment>
    <comment ref="H12" authorId="2">
      <text>
        <r>
          <rPr>
            <b/>
            <sz val="12"/>
            <rFont val="Tahoma"/>
            <family val="2"/>
          </rPr>
          <t>If the BOL specifies a different conversion from Table 1005-6, then overwrite and input the gal / ton.  Must match what the BOL states.</t>
        </r>
        <r>
          <rPr>
            <sz val="8"/>
            <rFont val="Tahoma"/>
            <family val="2"/>
          </rPr>
          <t xml:space="preserve">
</t>
        </r>
      </text>
    </comment>
    <comment ref="H13" authorId="2">
      <text>
        <r>
          <rPr>
            <b/>
            <sz val="12"/>
            <rFont val="Tahoma"/>
            <family val="2"/>
          </rPr>
          <t>If the BOL specifies a different conversion from Table 1005-6, then overwrite and input the gal / ton.  Must match what the BOL states.</t>
        </r>
        <r>
          <rPr>
            <sz val="8"/>
            <rFont val="Tahoma"/>
            <family val="2"/>
          </rPr>
          <t xml:space="preserve">
</t>
        </r>
      </text>
    </comment>
    <comment ref="N13" authorId="1">
      <text>
        <r>
          <rPr>
            <b/>
            <sz val="9"/>
            <rFont val="Tahoma"/>
            <family val="2"/>
          </rPr>
          <t>If applicable enter amount of used</t>
        </r>
        <r>
          <rPr>
            <sz val="9"/>
            <rFont val="Tahoma"/>
            <family val="2"/>
          </rPr>
          <t xml:space="preserve">
</t>
        </r>
      </text>
    </comment>
    <comment ref="N41" authorId="2">
      <text>
        <r>
          <rPr>
            <b/>
            <sz val="12"/>
            <rFont val="Tahoma"/>
            <family val="2"/>
          </rPr>
          <t>Input Tons of Mineral Admixture in silo after Production Lot ends
Example: 10.55</t>
        </r>
        <r>
          <rPr>
            <sz val="8"/>
            <rFont val="Tahoma"/>
            <family val="2"/>
          </rPr>
          <t xml:space="preserve">
</t>
        </r>
      </text>
    </comment>
    <comment ref="N21" authorId="0">
      <text>
        <r>
          <rPr>
            <b/>
            <sz val="12"/>
            <rFont val="Times New Roman"/>
            <family val="1"/>
          </rPr>
          <t>Input Daily Tons of Mix 
shipped to project 
Example: 4078.14</t>
        </r>
        <r>
          <rPr>
            <sz val="9"/>
            <rFont val="Tahoma"/>
            <family val="2"/>
          </rPr>
          <t xml:space="preserve">
</t>
        </r>
      </text>
    </comment>
    <comment ref="N22" authorId="2">
      <text>
        <r>
          <rPr>
            <b/>
            <sz val="12"/>
            <rFont val="Cambria"/>
            <family val="1"/>
          </rPr>
          <t>Enter previous tons of mix shipped from previous day</t>
        </r>
      </text>
    </comment>
    <comment ref="N24" authorId="0">
      <text>
        <r>
          <rPr>
            <b/>
            <sz val="12"/>
            <rFont val="Times New Roman"/>
            <family val="1"/>
          </rPr>
          <t xml:space="preserve">Input Daily Tons of Mix 
sold / shipped to other projects.
Example: 100.00
</t>
        </r>
      </text>
    </comment>
    <comment ref="N25" authorId="0">
      <text>
        <r>
          <rPr>
            <b/>
            <sz val="12"/>
            <rFont val="Times New Roman"/>
            <family val="1"/>
          </rPr>
          <t>Input Daily Tons of Plant Start-up Waste
Example: 10</t>
        </r>
      </text>
    </comment>
    <comment ref="N26" authorId="2">
      <text>
        <r>
          <rPr>
            <b/>
            <sz val="12"/>
            <rFont val="Cambria"/>
            <family val="1"/>
          </rPr>
          <t xml:space="preserve">Enter tons of waste not part of the start-up.  Example: Truck gate was open and mix fell out.
</t>
        </r>
        <r>
          <rPr>
            <sz val="8"/>
            <rFont val="Tahoma"/>
            <family val="2"/>
          </rPr>
          <t xml:space="preserve">
</t>
        </r>
      </text>
    </comment>
    <comment ref="N27" authorId="2">
      <text>
        <r>
          <rPr>
            <b/>
            <sz val="12"/>
            <rFont val="Cambria"/>
            <family val="1"/>
          </rPr>
          <t xml:space="preserve">Enter tons of plant waste from previous day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<sst xmlns="http://schemas.openxmlformats.org/spreadsheetml/2006/main" count="122" uniqueCount="107">
  <si>
    <t>Table 1005-6</t>
  </si>
  <si>
    <t>ADOT Project No.:</t>
  </si>
  <si>
    <t>Hot Plant Report</t>
  </si>
  <si>
    <t>ADOT Resident Engineer:</t>
  </si>
  <si>
    <t>76-10</t>
  </si>
  <si>
    <t>Tracs No.:</t>
  </si>
  <si>
    <t>Dedicated Production Lot</t>
  </si>
  <si>
    <t>76-16</t>
  </si>
  <si>
    <t>Project Name:</t>
  </si>
  <si>
    <t>Contractor Name:</t>
  </si>
  <si>
    <t>76-22</t>
  </si>
  <si>
    <t>Type of Mix:</t>
  </si>
  <si>
    <t>Supplier Name:</t>
  </si>
  <si>
    <t>76-28</t>
  </si>
  <si>
    <t>Date:</t>
  </si>
  <si>
    <t>Start Date &amp; Time:</t>
  </si>
  <si>
    <t>Run Time (hrs):</t>
  </si>
  <si>
    <t>70-10</t>
  </si>
  <si>
    <t>Report No.:</t>
  </si>
  <si>
    <t>Finish Date &amp; Time:</t>
  </si>
  <si>
    <t>70-16</t>
  </si>
  <si>
    <t>Lot No.:</t>
  </si>
  <si>
    <t>Down Time (hrs):</t>
  </si>
  <si>
    <t>Asphalt Cement Utilization</t>
  </si>
  <si>
    <t>Asphalt Cement Used</t>
  </si>
  <si>
    <t>70-22</t>
  </si>
  <si>
    <t>PG Grade:</t>
  </si>
  <si>
    <t>58-34</t>
  </si>
  <si>
    <t>Specific Gravity:</t>
  </si>
  <si>
    <t>Supplier</t>
  </si>
  <si>
    <t>70-28</t>
  </si>
  <si>
    <t>Tank Stab</t>
  </si>
  <si>
    <t>Inches</t>
  </si>
  <si>
    <t>Hot gallons</t>
  </si>
  <si>
    <t>Temp</t>
  </si>
  <si>
    <t>Correction</t>
  </si>
  <si>
    <t>Cold Gal.</t>
  </si>
  <si>
    <t>Gal /Ton</t>
  </si>
  <si>
    <t>Tons of Oil</t>
  </si>
  <si>
    <t>Tons Start</t>
  </si>
  <si>
    <t>64-10</t>
  </si>
  <si>
    <t xml:space="preserve">Start </t>
  </si>
  <si>
    <t>Tons Delivered</t>
  </si>
  <si>
    <t>64-16</t>
  </si>
  <si>
    <t>Stop</t>
  </si>
  <si>
    <t>Total Tons</t>
  </si>
  <si>
    <t>64-22</t>
  </si>
  <si>
    <t>Asphalt Cement Deliveries</t>
  </si>
  <si>
    <t>Tons Stop</t>
  </si>
  <si>
    <t>64-28</t>
  </si>
  <si>
    <t>Time Scheduled</t>
  </si>
  <si>
    <t>Time In</t>
  </si>
  <si>
    <t>Time Out</t>
  </si>
  <si>
    <t>Truck #</t>
  </si>
  <si>
    <t>B/L #</t>
  </si>
  <si>
    <t>Tons Oil</t>
  </si>
  <si>
    <t>Accum. Tons Oil</t>
  </si>
  <si>
    <t>Tons Used</t>
  </si>
  <si>
    <t>64-34</t>
  </si>
  <si>
    <t>Deliveries Before Shift Begins (quantity included in start tank stab tons)</t>
  </si>
  <si>
    <t xml:space="preserve">Previous Tons </t>
  </si>
  <si>
    <t>58-16</t>
  </si>
  <si>
    <t>Tons Used Todate</t>
  </si>
  <si>
    <t>58-22</t>
  </si>
  <si>
    <t>58-28</t>
  </si>
  <si>
    <t>Deliveries After Shift Begins</t>
  </si>
  <si>
    <t>52-16</t>
  </si>
  <si>
    <t>52-22</t>
  </si>
  <si>
    <t>52-28</t>
  </si>
  <si>
    <t>52-34</t>
  </si>
  <si>
    <t>76-22 TR+</t>
  </si>
  <si>
    <t>To Date Tons of Waste</t>
  </si>
  <si>
    <t xml:space="preserve">% Warm Mix Additive </t>
  </si>
  <si>
    <t>Technology Used:</t>
  </si>
  <si>
    <t>% by weight of total mix:</t>
  </si>
  <si>
    <t>% by weight of virgin AC:</t>
  </si>
  <si>
    <t xml:space="preserve">RAP </t>
  </si>
  <si>
    <t>% Asphalt Cement (Tank Stab)</t>
  </si>
  <si>
    <t>Tons of Virgin AC Used</t>
  </si>
  <si>
    <t>Asphalt Cement</t>
  </si>
  <si>
    <t>Mineral Admixture</t>
  </si>
  <si>
    <t>Tons M.A.</t>
  </si>
  <si>
    <t>Mineral Admixture Used</t>
  </si>
  <si>
    <t>Previous Tons Used To Date</t>
  </si>
  <si>
    <t>Tons Used To Date</t>
  </si>
  <si>
    <t>Remarks:</t>
  </si>
  <si>
    <t>Tons Mineral Admixture Used</t>
  </si>
  <si>
    <t>For Contractor Use Only</t>
  </si>
  <si>
    <t>Wet % Mineral Admixture</t>
  </si>
  <si>
    <t>Tons Wet RAP #1 from scale totalizer</t>
  </si>
  <si>
    <t>Tons Wet RAP #2 from scale totalizer</t>
  </si>
  <si>
    <t>Daily Tons of Mix Shipped</t>
  </si>
  <si>
    <t>To Date Tons of Mix Shipped</t>
  </si>
  <si>
    <t>Prev. Tons of Mix Shipped</t>
  </si>
  <si>
    <t>Previous Tons of Plant Waste</t>
  </si>
  <si>
    <t>Accumulative                Tons of M.A.</t>
  </si>
  <si>
    <t>Daily Tons of Mix Sold to Others</t>
  </si>
  <si>
    <t xml:space="preserve">Daily Mix Tons Produced </t>
  </si>
  <si>
    <t>70-22TR+</t>
  </si>
  <si>
    <t>64-28TR+</t>
  </si>
  <si>
    <t>Tack/Boot Truck or Pump Off</t>
  </si>
  <si>
    <t>Daily Tons of Mix Produced</t>
  </si>
  <si>
    <t xml:space="preserve"> </t>
  </si>
  <si>
    <t>Asphaltic Concrete Mix</t>
  </si>
  <si>
    <t>Daily Tons of Plant Start-Up Waste</t>
  </si>
  <si>
    <t>(Tons Shipped + Sold to Others + Plant Waste Start-Up and Non Start-Up)</t>
  </si>
  <si>
    <t>Daily Tons of Plant Waste (Non Start-Up)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</si>
</sst>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/d/yyyy"/>
    <numFmt numFmtId="165" formatCode="[$-409]m/d/yy\ h:mm\ AM/PM;@"/>
    <numFmt numFmtId="166" formatCode="0.0000"/>
    <numFmt numFmtId="167" formatCode="#,##0.0"/>
    <numFmt numFmtId="168" formatCode="0.0"/>
    <numFmt numFmtId="169" formatCode="[$-409]h:mm\ AM/PM;@"/>
    <numFmt numFmtId="170" formatCode="mmm\-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sz val="12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4"/>
      <name val="Cambria"/>
      <family val="1"/>
    </font>
    <font>
      <sz val="14"/>
      <color indexed="8"/>
      <name val="Cambria"/>
      <family val="1"/>
    </font>
    <font>
      <b/>
      <sz val="14"/>
      <name val="Cambria"/>
      <family val="1"/>
    </font>
    <font>
      <sz val="16"/>
      <name val="Cambria"/>
      <family val="1"/>
    </font>
    <font>
      <b/>
      <sz val="16"/>
      <name val="Cambria"/>
      <family val="1"/>
    </font>
    <font>
      <sz val="11"/>
      <color indexed="8"/>
      <name val="Cambria"/>
      <family val="1"/>
    </font>
    <font>
      <b/>
      <i/>
      <sz val="14"/>
      <name val="Cambria"/>
      <family val="1"/>
    </font>
    <font>
      <b/>
      <sz val="18"/>
      <name val="Cambria"/>
      <family val="1"/>
    </font>
    <font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mbria"/>
      <family val="1"/>
    </font>
    <font>
      <sz val="11"/>
      <color theme="1"/>
      <name val="Cambria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3" fillId="32" borderId="0">
      <alignment/>
      <protection/>
    </xf>
    <xf numFmtId="0" fontId="0" fillId="33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7">
    <xf numFmtId="0" fontId="0" fillId="0" borderId="0" xfId="0" applyFont="1" applyAlignment="1">
      <alignment/>
    </xf>
    <xf numFmtId="0" fontId="28" fillId="32" borderId="0" xfId="59" applyFont="1" applyFill="1" applyProtection="1">
      <alignment/>
      <protection/>
    </xf>
    <xf numFmtId="0" fontId="28" fillId="34" borderId="0" xfId="59" applyFont="1" applyFill="1" applyBorder="1" applyProtection="1">
      <alignment/>
      <protection/>
    </xf>
    <xf numFmtId="0" fontId="28" fillId="35" borderId="10" xfId="59" applyFont="1" applyFill="1" applyBorder="1" applyAlignment="1" applyProtection="1">
      <alignment horizontal="centerContinuous"/>
      <protection/>
    </xf>
    <xf numFmtId="0" fontId="29" fillId="35" borderId="11" xfId="59" applyFont="1" applyFill="1" applyBorder="1" applyProtection="1">
      <alignment/>
      <protection/>
    </xf>
    <xf numFmtId="0" fontId="28" fillId="35" borderId="12" xfId="59" applyFont="1" applyFill="1" applyBorder="1" applyProtection="1">
      <alignment/>
      <protection/>
    </xf>
    <xf numFmtId="0" fontId="54" fillId="36" borderId="13" xfId="59" applyNumberFormat="1" applyFont="1" applyFill="1" applyBorder="1" applyAlignment="1" applyProtection="1">
      <alignment horizontal="center" vertical="center"/>
      <protection/>
    </xf>
    <xf numFmtId="0" fontId="28" fillId="35" borderId="14" xfId="59" applyFont="1" applyFill="1" applyBorder="1" applyProtection="1">
      <alignment/>
      <protection/>
    </xf>
    <xf numFmtId="0" fontId="28" fillId="35" borderId="0" xfId="59" applyFont="1" applyFill="1" applyBorder="1" applyProtection="1">
      <alignment/>
      <protection/>
    </xf>
    <xf numFmtId="0" fontId="29" fillId="36" borderId="15" xfId="59" applyFont="1" applyFill="1" applyBorder="1" applyAlignment="1" applyProtection="1">
      <alignment horizontal="center"/>
      <protection/>
    </xf>
    <xf numFmtId="0" fontId="28" fillId="35" borderId="16" xfId="59" applyFont="1" applyFill="1" applyBorder="1" applyProtection="1">
      <alignment/>
      <protection/>
    </xf>
    <xf numFmtId="0" fontId="29" fillId="36" borderId="15" xfId="59" applyFont="1" applyFill="1" applyBorder="1" applyProtection="1">
      <alignment/>
      <protection/>
    </xf>
    <xf numFmtId="0" fontId="29" fillId="32" borderId="15" xfId="59" applyFont="1" applyFill="1" applyBorder="1" applyAlignment="1" applyProtection="1">
      <alignment horizontal="center"/>
      <protection locked="0"/>
    </xf>
    <xf numFmtId="3" fontId="29" fillId="32" borderId="15" xfId="59" applyNumberFormat="1" applyFont="1" applyFill="1" applyBorder="1" applyAlignment="1" applyProtection="1">
      <alignment horizontal="center"/>
      <protection locked="0"/>
    </xf>
    <xf numFmtId="166" fontId="29" fillId="36" borderId="15" xfId="59" applyNumberFormat="1" applyFont="1" applyFill="1" applyBorder="1" applyAlignment="1" applyProtection="1">
      <alignment horizontal="center"/>
      <protection/>
    </xf>
    <xf numFmtId="167" fontId="29" fillId="36" borderId="15" xfId="59" applyNumberFormat="1" applyFont="1" applyFill="1" applyBorder="1" applyAlignment="1" applyProtection="1">
      <alignment horizontal="center"/>
      <protection/>
    </xf>
    <xf numFmtId="0" fontId="28" fillId="35" borderId="17" xfId="59" applyFont="1" applyFill="1" applyBorder="1" applyProtection="1">
      <alignment/>
      <protection/>
    </xf>
    <xf numFmtId="0" fontId="28" fillId="35" borderId="18" xfId="59" applyFont="1" applyFill="1" applyBorder="1" applyProtection="1">
      <alignment/>
      <protection/>
    </xf>
    <xf numFmtId="0" fontId="29" fillId="36" borderId="15" xfId="59" applyFont="1" applyFill="1" applyBorder="1" applyAlignment="1" applyProtection="1" quotePrefix="1">
      <alignment horizontal="center"/>
      <protection/>
    </xf>
    <xf numFmtId="0" fontId="29" fillId="36" borderId="19" xfId="59" applyFont="1" applyFill="1" applyBorder="1" applyAlignment="1" applyProtection="1">
      <alignment horizontal="centerContinuous"/>
      <protection/>
    </xf>
    <xf numFmtId="0" fontId="29" fillId="36" borderId="20" xfId="59" applyFont="1" applyFill="1" applyBorder="1" applyAlignment="1" applyProtection="1">
      <alignment horizontal="centerContinuous"/>
      <protection/>
    </xf>
    <xf numFmtId="169" fontId="29" fillId="32" borderId="13" xfId="59" applyNumberFormat="1" applyFont="1" applyFill="1" applyBorder="1" applyAlignment="1" applyProtection="1">
      <alignment horizontal="center"/>
      <protection locked="0"/>
    </xf>
    <xf numFmtId="169" fontId="29" fillId="32" borderId="15" xfId="59" applyNumberFormat="1" applyFont="1" applyFill="1" applyBorder="1" applyAlignment="1" applyProtection="1">
      <alignment horizontal="center"/>
      <protection locked="0"/>
    </xf>
    <xf numFmtId="165" fontId="29" fillId="36" borderId="15" xfId="59" applyNumberFormat="1" applyFont="1" applyFill="1" applyBorder="1" applyAlignment="1" applyProtection="1">
      <alignment horizontal="center"/>
      <protection/>
    </xf>
    <xf numFmtId="0" fontId="28" fillId="32" borderId="0" xfId="59" applyFont="1" applyFill="1" applyAlignment="1" applyProtection="1">
      <alignment/>
      <protection/>
    </xf>
    <xf numFmtId="0" fontId="28" fillId="32" borderId="0" xfId="59" applyFont="1" applyFill="1" applyBorder="1" applyAlignment="1" applyProtection="1">
      <alignment/>
      <protection/>
    </xf>
    <xf numFmtId="0" fontId="28" fillId="35" borderId="21" xfId="59" applyFont="1" applyFill="1" applyBorder="1" applyProtection="1">
      <alignment/>
      <protection/>
    </xf>
    <xf numFmtId="0" fontId="28" fillId="32" borderId="14" xfId="59" applyFont="1" applyFill="1" applyBorder="1" applyProtection="1">
      <alignment/>
      <protection locked="0"/>
    </xf>
    <xf numFmtId="0" fontId="28" fillId="32" borderId="0" xfId="59" applyFont="1" applyFill="1" applyBorder="1" applyProtection="1">
      <alignment/>
      <protection locked="0"/>
    </xf>
    <xf numFmtId="0" fontId="28" fillId="32" borderId="0" xfId="59" applyFont="1" applyFill="1" applyProtection="1">
      <alignment/>
      <protection locked="0"/>
    </xf>
    <xf numFmtId="0" fontId="29" fillId="32" borderId="0" xfId="59" applyFont="1" applyFill="1" applyBorder="1" applyAlignment="1" applyProtection="1">
      <alignment horizontal="right"/>
      <protection locked="0"/>
    </xf>
    <xf numFmtId="0" fontId="29" fillId="32" borderId="0" xfId="59" applyFont="1" applyFill="1" applyBorder="1" applyProtection="1">
      <alignment/>
      <protection locked="0"/>
    </xf>
    <xf numFmtId="0" fontId="29" fillId="32" borderId="0" xfId="59" applyFont="1" applyFill="1" applyBorder="1" applyAlignment="1" applyProtection="1" quotePrefix="1">
      <alignment horizontal="right"/>
      <protection locked="0"/>
    </xf>
    <xf numFmtId="165" fontId="29" fillId="32" borderId="13" xfId="59" applyNumberFormat="1" applyFont="1" applyFill="1" applyBorder="1" applyAlignment="1" applyProtection="1">
      <alignment horizontal="left"/>
      <protection locked="0"/>
    </xf>
    <xf numFmtId="165" fontId="29" fillId="32" borderId="15" xfId="59" applyNumberFormat="1" applyFont="1" applyFill="1" applyBorder="1" applyAlignment="1" applyProtection="1">
      <alignment horizontal="left"/>
      <protection locked="0"/>
    </xf>
    <xf numFmtId="43" fontId="29" fillId="32" borderId="15" xfId="42" applyFont="1" applyFill="1" applyBorder="1" applyAlignment="1" applyProtection="1" quotePrefix="1">
      <alignment horizontal="center"/>
      <protection locked="0"/>
    </xf>
    <xf numFmtId="0" fontId="31" fillId="35" borderId="15" xfId="59" applyFont="1" applyFill="1" applyBorder="1" applyProtection="1">
      <alignment/>
      <protection/>
    </xf>
    <xf numFmtId="0" fontId="31" fillId="35" borderId="22" xfId="59" applyFont="1" applyFill="1" applyBorder="1" applyProtection="1">
      <alignment/>
      <protection/>
    </xf>
    <xf numFmtId="0" fontId="29" fillId="35" borderId="15" xfId="59" applyFont="1" applyFill="1" applyBorder="1" applyAlignment="1" applyProtection="1">
      <alignment horizontal="left"/>
      <protection/>
    </xf>
    <xf numFmtId="0" fontId="29" fillId="35" borderId="15" xfId="59" applyFont="1" applyFill="1" applyBorder="1" applyAlignment="1" applyProtection="1">
      <alignment horizontal="left" wrapText="1"/>
      <protection/>
    </xf>
    <xf numFmtId="0" fontId="29" fillId="35" borderId="19" xfId="59" applyFont="1" applyFill="1" applyBorder="1" applyAlignment="1" applyProtection="1">
      <alignment horizontal="right"/>
      <protection/>
    </xf>
    <xf numFmtId="0" fontId="29" fillId="37" borderId="15" xfId="59" applyFont="1" applyFill="1" applyBorder="1" applyAlignment="1" applyProtection="1">
      <alignment horizontal="centerContinuous"/>
      <protection/>
    </xf>
    <xf numFmtId="0" fontId="29" fillId="35" borderId="23" xfId="59" applyFont="1" applyFill="1" applyBorder="1" applyProtection="1">
      <alignment/>
      <protection/>
    </xf>
    <xf numFmtId="0" fontId="29" fillId="36" borderId="11" xfId="59" applyFont="1" applyFill="1" applyBorder="1" applyAlignment="1" applyProtection="1">
      <alignment/>
      <protection/>
    </xf>
    <xf numFmtId="0" fontId="29" fillId="35" borderId="20" xfId="59" applyFont="1" applyFill="1" applyBorder="1" applyProtection="1">
      <alignment/>
      <protection/>
    </xf>
    <xf numFmtId="43" fontId="29" fillId="36" borderId="23" xfId="42" applyFont="1" applyFill="1" applyBorder="1" applyAlignment="1" applyProtection="1">
      <alignment horizontal="center"/>
      <protection/>
    </xf>
    <xf numFmtId="43" fontId="32" fillId="32" borderId="15" xfId="42" applyFont="1" applyFill="1" applyBorder="1" applyAlignment="1" applyProtection="1">
      <alignment horizontal="center" vertical="center"/>
      <protection locked="0"/>
    </xf>
    <xf numFmtId="43" fontId="32" fillId="36" borderId="15" xfId="42" applyFont="1" applyFill="1" applyBorder="1" applyAlignment="1" applyProtection="1">
      <alignment horizontal="center"/>
      <protection/>
    </xf>
    <xf numFmtId="43" fontId="32" fillId="32" borderId="20" xfId="42" applyFont="1" applyFill="1" applyBorder="1" applyAlignment="1" applyProtection="1">
      <alignment horizontal="center"/>
      <protection locked="0"/>
    </xf>
    <xf numFmtId="43" fontId="32" fillId="0" borderId="20" xfId="42" applyFont="1" applyFill="1" applyBorder="1" applyAlignment="1" applyProtection="1">
      <alignment horizontal="center"/>
      <protection locked="0"/>
    </xf>
    <xf numFmtId="43" fontId="32" fillId="36" borderId="20" xfId="42" applyFont="1" applyFill="1" applyBorder="1" applyAlignment="1" applyProtection="1">
      <alignment horizontal="center"/>
      <protection/>
    </xf>
    <xf numFmtId="0" fontId="29" fillId="36" borderId="14" xfId="59" applyFont="1" applyFill="1" applyBorder="1" applyAlignment="1" applyProtection="1">
      <alignment/>
      <protection/>
    </xf>
    <xf numFmtId="43" fontId="29" fillId="32" borderId="15" xfId="42" applyFont="1" applyFill="1" applyBorder="1" applyAlignment="1" applyProtection="1">
      <alignment horizontal="center"/>
      <protection locked="0"/>
    </xf>
    <xf numFmtId="43" fontId="32" fillId="0" borderId="15" xfId="42" applyFont="1" applyFill="1" applyBorder="1" applyAlignment="1" applyProtection="1">
      <alignment horizontal="center"/>
      <protection locked="0"/>
    </xf>
    <xf numFmtId="43" fontId="29" fillId="36" borderId="11" xfId="42" applyFont="1" applyFill="1" applyBorder="1" applyAlignment="1" applyProtection="1">
      <alignment horizontal="center" vertical="top"/>
      <protection/>
    </xf>
    <xf numFmtId="43" fontId="31" fillId="36" borderId="15" xfId="42" applyFont="1" applyFill="1" applyBorder="1" applyAlignment="1" applyProtection="1">
      <alignment horizontal="center"/>
      <protection/>
    </xf>
    <xf numFmtId="43" fontId="33" fillId="36" borderId="20" xfId="42" applyFont="1" applyFill="1" applyBorder="1" applyAlignment="1" applyProtection="1">
      <alignment horizontal="center"/>
      <protection/>
    </xf>
    <xf numFmtId="2" fontId="33" fillId="36" borderId="23" xfId="59" applyNumberFormat="1" applyFont="1" applyFill="1" applyBorder="1" applyAlignment="1" applyProtection="1" quotePrefix="1">
      <alignment horizontal="center"/>
      <protection/>
    </xf>
    <xf numFmtId="0" fontId="29" fillId="0" borderId="15" xfId="59" applyFont="1" applyFill="1" applyBorder="1" applyAlignment="1" applyProtection="1">
      <alignment horizontal="center"/>
      <protection locked="0"/>
    </xf>
    <xf numFmtId="0" fontId="29" fillId="36" borderId="19" xfId="59" applyFont="1" applyFill="1" applyBorder="1" applyAlignment="1" applyProtection="1">
      <alignment horizontal="left"/>
      <protection/>
    </xf>
    <xf numFmtId="0" fontId="29" fillId="36" borderId="23" xfId="59" applyFont="1" applyFill="1" applyBorder="1" applyAlignment="1" applyProtection="1">
      <alignment horizontal="left"/>
      <protection/>
    </xf>
    <xf numFmtId="0" fontId="29" fillId="36" borderId="20" xfId="59" applyFont="1" applyFill="1" applyBorder="1" applyAlignment="1" applyProtection="1">
      <alignment horizontal="left"/>
      <protection/>
    </xf>
    <xf numFmtId="0" fontId="29" fillId="36" borderId="19" xfId="59" applyFont="1" applyFill="1" applyBorder="1" applyAlignment="1" applyProtection="1">
      <alignment/>
      <protection/>
    </xf>
    <xf numFmtId="168" fontId="29" fillId="0" borderId="15" xfId="59" applyNumberFormat="1" applyFont="1" applyFill="1" applyBorder="1" applyAlignment="1" applyProtection="1">
      <alignment horizontal="center"/>
      <protection locked="0"/>
    </xf>
    <xf numFmtId="0" fontId="55" fillId="36" borderId="23" xfId="0" applyFont="1" applyFill="1" applyBorder="1" applyAlignment="1">
      <alignment/>
    </xf>
    <xf numFmtId="0" fontId="55" fillId="36" borderId="20" xfId="0" applyFont="1" applyFill="1" applyBorder="1" applyAlignment="1">
      <alignment/>
    </xf>
    <xf numFmtId="0" fontId="55" fillId="36" borderId="23" xfId="0" applyFont="1" applyFill="1" applyBorder="1" applyAlignment="1" applyProtection="1">
      <alignment/>
      <protection/>
    </xf>
    <xf numFmtId="0" fontId="55" fillId="36" borderId="20" xfId="0" applyFont="1" applyFill="1" applyBorder="1" applyAlignment="1" applyProtection="1">
      <alignment/>
      <protection/>
    </xf>
    <xf numFmtId="43" fontId="33" fillId="34" borderId="15" xfId="42" applyFont="1" applyFill="1" applyBorder="1" applyAlignment="1" applyProtection="1">
      <alignment horizontal="center"/>
      <protection locked="0"/>
    </xf>
    <xf numFmtId="43" fontId="33" fillId="36" borderId="15" xfId="42" applyFont="1" applyFill="1" applyBorder="1" applyAlignment="1" applyProtection="1">
      <alignment horizontal="center"/>
      <protection/>
    </xf>
    <xf numFmtId="0" fontId="29" fillId="36" borderId="0" xfId="59" applyFont="1" applyFill="1" applyBorder="1" applyAlignment="1" applyProtection="1">
      <alignment/>
      <protection/>
    </xf>
    <xf numFmtId="0" fontId="29" fillId="35" borderId="0" xfId="59" applyFont="1" applyFill="1" applyBorder="1" applyProtection="1">
      <alignment/>
      <protection/>
    </xf>
    <xf numFmtId="43" fontId="33" fillId="34" borderId="20" xfId="42" applyFont="1" applyFill="1" applyBorder="1" applyAlignment="1" applyProtection="1">
      <alignment horizontal="center"/>
      <protection locked="0"/>
    </xf>
    <xf numFmtId="43" fontId="33" fillId="0" borderId="15" xfId="42" applyFont="1" applyFill="1" applyBorder="1" applyAlignment="1" applyProtection="1">
      <alignment horizontal="center"/>
      <protection locked="0"/>
    </xf>
    <xf numFmtId="0" fontId="31" fillId="38" borderId="23" xfId="59" applyFont="1" applyFill="1" applyBorder="1" applyAlignment="1" applyProtection="1">
      <alignment horizontal="center" vertical="center"/>
      <protection/>
    </xf>
    <xf numFmtId="0" fontId="28" fillId="34" borderId="14" xfId="59" applyFont="1" applyFill="1" applyBorder="1" applyAlignment="1" applyProtection="1">
      <alignment horizontal="left"/>
      <protection/>
    </xf>
    <xf numFmtId="0" fontId="28" fillId="34" borderId="10" xfId="59" applyFont="1" applyFill="1" applyBorder="1" applyAlignment="1" applyProtection="1">
      <alignment horizontal="left"/>
      <protection/>
    </xf>
    <xf numFmtId="0" fontId="29" fillId="36" borderId="22" xfId="59" applyFont="1" applyFill="1" applyBorder="1" applyAlignment="1" applyProtection="1">
      <alignment horizontal="center" vertical="center"/>
      <protection/>
    </xf>
    <xf numFmtId="0" fontId="55" fillId="0" borderId="13" xfId="0" applyFont="1" applyBorder="1" applyAlignment="1">
      <alignment horizontal="center" vertical="center"/>
    </xf>
    <xf numFmtId="0" fontId="31" fillId="37" borderId="15" xfId="59" applyFont="1" applyFill="1" applyBorder="1" applyAlignment="1" applyProtection="1">
      <alignment horizontal="center"/>
      <protection/>
    </xf>
    <xf numFmtId="169" fontId="29" fillId="0" borderId="19" xfId="59" applyNumberFormat="1" applyFont="1" applyFill="1" applyBorder="1" applyAlignment="1" applyProtection="1">
      <alignment horizontal="center"/>
      <protection locked="0"/>
    </xf>
    <xf numFmtId="169" fontId="29" fillId="0" borderId="20" xfId="59" applyNumberFormat="1" applyFont="1" applyFill="1" applyBorder="1" applyAlignment="1" applyProtection="1">
      <alignment horizontal="center"/>
      <protection locked="0"/>
    </xf>
    <xf numFmtId="0" fontId="29" fillId="36" borderId="14" xfId="59" applyFont="1" applyFill="1" applyBorder="1" applyAlignment="1" applyProtection="1">
      <alignment horizontal="center" vertical="center" wrapText="1"/>
      <protection/>
    </xf>
    <xf numFmtId="0" fontId="29" fillId="36" borderId="10" xfId="59" applyFont="1" applyFill="1" applyBorder="1" applyAlignment="1" applyProtection="1">
      <alignment horizontal="center" vertical="center" wrapText="1"/>
      <protection/>
    </xf>
    <xf numFmtId="0" fontId="29" fillId="36" borderId="0" xfId="59" applyFont="1" applyFill="1" applyBorder="1" applyAlignment="1" applyProtection="1">
      <alignment horizontal="center" vertical="center" wrapText="1"/>
      <protection/>
    </xf>
    <xf numFmtId="0" fontId="29" fillId="36" borderId="18" xfId="59" applyFont="1" applyFill="1" applyBorder="1" applyAlignment="1" applyProtection="1">
      <alignment horizontal="center" vertical="center" wrapText="1"/>
      <protection/>
    </xf>
    <xf numFmtId="0" fontId="29" fillId="36" borderId="11" xfId="59" applyFont="1" applyFill="1" applyBorder="1" applyAlignment="1" applyProtection="1">
      <alignment horizontal="center" vertical="center" wrapText="1"/>
      <protection/>
    </xf>
    <xf numFmtId="0" fontId="29" fillId="36" borderId="12" xfId="59" applyFont="1" applyFill="1" applyBorder="1" applyAlignment="1" applyProtection="1">
      <alignment horizontal="center" vertical="center" wrapText="1"/>
      <protection/>
    </xf>
    <xf numFmtId="0" fontId="29" fillId="36" borderId="24" xfId="59" applyFont="1" applyFill="1" applyBorder="1" applyAlignment="1" applyProtection="1" quotePrefix="1">
      <alignment horizontal="center"/>
      <protection/>
    </xf>
    <xf numFmtId="0" fontId="0" fillId="0" borderId="14" xfId="0" applyBorder="1" applyAlignment="1">
      <alignment/>
    </xf>
    <xf numFmtId="0" fontId="29" fillId="36" borderId="16" xfId="59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4" fontId="33" fillId="36" borderId="0" xfId="59" applyNumberFormat="1" applyFont="1" applyFill="1" applyBorder="1" applyAlignment="1" applyProtection="1">
      <alignment horizontal="center" vertical="top"/>
      <protection/>
    </xf>
    <xf numFmtId="4" fontId="33" fillId="36" borderId="11" xfId="59" applyNumberFormat="1" applyFont="1" applyFill="1" applyBorder="1" applyAlignment="1" applyProtection="1">
      <alignment horizontal="center" vertical="top"/>
      <protection/>
    </xf>
    <xf numFmtId="0" fontId="31" fillId="36" borderId="19" xfId="59" applyFont="1" applyFill="1" applyBorder="1" applyAlignment="1" applyProtection="1">
      <alignment horizontal="center" vertical="center"/>
      <protection/>
    </xf>
    <xf numFmtId="0" fontId="31" fillId="36" borderId="23" xfId="59" applyFont="1" applyFill="1" applyBorder="1" applyAlignment="1" applyProtection="1">
      <alignment horizontal="center" vertical="center"/>
      <protection/>
    </xf>
    <xf numFmtId="0" fontId="31" fillId="36" borderId="20" xfId="59" applyFont="1" applyFill="1" applyBorder="1" applyAlignment="1" applyProtection="1">
      <alignment horizontal="center" vertical="center"/>
      <protection/>
    </xf>
    <xf numFmtId="0" fontId="37" fillId="34" borderId="23" xfId="59" applyFont="1" applyFill="1" applyBorder="1" applyAlignment="1" applyProtection="1">
      <alignment horizontal="left"/>
      <protection locked="0"/>
    </xf>
    <xf numFmtId="0" fontId="37" fillId="34" borderId="20" xfId="59" applyFont="1" applyFill="1" applyBorder="1" applyAlignment="1" applyProtection="1">
      <alignment horizontal="left"/>
      <protection locked="0"/>
    </xf>
    <xf numFmtId="43" fontId="29" fillId="36" borderId="19" xfId="42" applyFont="1" applyFill="1" applyBorder="1" applyAlignment="1" applyProtection="1">
      <alignment horizontal="center"/>
      <protection/>
    </xf>
    <xf numFmtId="43" fontId="29" fillId="36" borderId="20" xfId="42" applyFont="1" applyFill="1" applyBorder="1" applyAlignment="1" applyProtection="1">
      <alignment horizontal="center"/>
      <protection/>
    </xf>
    <xf numFmtId="0" fontId="29" fillId="36" borderId="19" xfId="59" applyFont="1" applyFill="1" applyBorder="1" applyAlignment="1" applyProtection="1">
      <alignment horizontal="left"/>
      <protection/>
    </xf>
    <xf numFmtId="0" fontId="29" fillId="36" borderId="23" xfId="59" applyFont="1" applyFill="1" applyBorder="1" applyAlignment="1" applyProtection="1">
      <alignment horizontal="left"/>
      <protection/>
    </xf>
    <xf numFmtId="0" fontId="29" fillId="36" borderId="20" xfId="59" applyFont="1" applyFill="1" applyBorder="1" applyAlignment="1" applyProtection="1">
      <alignment horizontal="left"/>
      <protection/>
    </xf>
    <xf numFmtId="0" fontId="29" fillId="36" borderId="22" xfId="59" applyFont="1" applyFill="1" applyBorder="1" applyAlignment="1" applyProtection="1" quotePrefix="1">
      <alignment horizontal="center" vertical="center"/>
      <protection/>
    </xf>
    <xf numFmtId="43" fontId="31" fillId="34" borderId="22" xfId="42" applyFont="1" applyFill="1" applyBorder="1" applyAlignment="1" applyProtection="1" quotePrefix="1">
      <alignment horizontal="center" vertical="center"/>
      <protection locked="0"/>
    </xf>
    <xf numFmtId="43" fontId="31" fillId="34" borderId="17" xfId="42" applyFont="1" applyFill="1" applyBorder="1" applyAlignment="1" applyProtection="1" quotePrefix="1">
      <alignment horizontal="center" vertical="center"/>
      <protection locked="0"/>
    </xf>
    <xf numFmtId="43" fontId="31" fillId="34" borderId="13" xfId="42" applyFont="1" applyFill="1" applyBorder="1" applyAlignment="1" applyProtection="1" quotePrefix="1">
      <alignment horizontal="center" vertical="center"/>
      <protection locked="0"/>
    </xf>
    <xf numFmtId="0" fontId="29" fillId="36" borderId="22" xfId="59" applyFont="1" applyFill="1" applyBorder="1" applyAlignment="1" applyProtection="1">
      <alignment horizontal="center" vertical="center" wrapText="1"/>
      <protection/>
    </xf>
    <xf numFmtId="0" fontId="29" fillId="36" borderId="17" xfId="59" applyFont="1" applyFill="1" applyBorder="1" applyAlignment="1" applyProtection="1">
      <alignment horizontal="center" vertical="center" wrapText="1"/>
      <protection/>
    </xf>
    <xf numFmtId="0" fontId="54" fillId="0" borderId="13" xfId="0" applyFont="1" applyBorder="1" applyAlignment="1">
      <alignment horizontal="center" vertical="center" wrapText="1"/>
    </xf>
    <xf numFmtId="0" fontId="55" fillId="34" borderId="23" xfId="0" applyFont="1" applyFill="1" applyBorder="1" applyAlignment="1" applyProtection="1">
      <alignment/>
      <protection locked="0"/>
    </xf>
    <xf numFmtId="0" fontId="55" fillId="34" borderId="20" xfId="0" applyFont="1" applyFill="1" applyBorder="1" applyAlignment="1" applyProtection="1">
      <alignment/>
      <protection locked="0"/>
    </xf>
    <xf numFmtId="0" fontId="35" fillId="38" borderId="19" xfId="59" applyFont="1" applyFill="1" applyBorder="1" applyAlignment="1" applyProtection="1">
      <alignment horizontal="center"/>
      <protection/>
    </xf>
    <xf numFmtId="0" fontId="35" fillId="38" borderId="23" xfId="59" applyFont="1" applyFill="1" applyBorder="1" applyAlignment="1" applyProtection="1">
      <alignment horizontal="center"/>
      <protection/>
    </xf>
    <xf numFmtId="0" fontId="35" fillId="38" borderId="20" xfId="59" applyFont="1" applyFill="1" applyBorder="1" applyAlignment="1" applyProtection="1">
      <alignment horizontal="center"/>
      <protection/>
    </xf>
    <xf numFmtId="0" fontId="29" fillId="36" borderId="19" xfId="59" applyFont="1" applyFill="1" applyBorder="1" applyAlignment="1" applyProtection="1">
      <alignment horizontal="center"/>
      <protection/>
    </xf>
    <xf numFmtId="0" fontId="29" fillId="36" borderId="23" xfId="59" applyFont="1" applyFill="1" applyBorder="1" applyAlignment="1" applyProtection="1">
      <alignment horizontal="center"/>
      <protection/>
    </xf>
    <xf numFmtId="0" fontId="54" fillId="0" borderId="23" xfId="0" applyFont="1" applyBorder="1" applyAlignment="1">
      <alignment/>
    </xf>
    <xf numFmtId="0" fontId="54" fillId="0" borderId="20" xfId="0" applyFont="1" applyBorder="1" applyAlignment="1">
      <alignment/>
    </xf>
    <xf numFmtId="0" fontId="29" fillId="34" borderId="11" xfId="59" applyFont="1" applyFill="1" applyBorder="1" applyAlignment="1" applyProtection="1">
      <alignment horizontal="left"/>
      <protection locked="0"/>
    </xf>
    <xf numFmtId="0" fontId="29" fillId="34" borderId="20" xfId="59" applyFont="1" applyFill="1" applyBorder="1" applyAlignment="1" applyProtection="1">
      <alignment horizontal="left"/>
      <protection locked="0"/>
    </xf>
    <xf numFmtId="0" fontId="29" fillId="36" borderId="19" xfId="59" applyFont="1" applyFill="1" applyBorder="1" applyAlignment="1" applyProtection="1">
      <alignment horizontal="center" vertical="top"/>
      <protection/>
    </xf>
    <xf numFmtId="0" fontId="29" fillId="36" borderId="23" xfId="59" applyFont="1" applyFill="1" applyBorder="1" applyAlignment="1" applyProtection="1">
      <alignment horizontal="center" vertical="top"/>
      <protection/>
    </xf>
    <xf numFmtId="43" fontId="29" fillId="0" borderId="20" xfId="42" applyFont="1" applyBorder="1" applyAlignment="1">
      <alignment horizontal="center"/>
    </xf>
    <xf numFmtId="10" fontId="29" fillId="36" borderId="14" xfId="65" applyNumberFormat="1" applyFont="1" applyFill="1" applyBorder="1" applyAlignment="1" applyProtection="1">
      <alignment vertical="center"/>
      <protection/>
    </xf>
    <xf numFmtId="10" fontId="29" fillId="36" borderId="11" xfId="65" applyNumberFormat="1" applyFont="1" applyFill="1" applyBorder="1" applyAlignment="1" applyProtection="1">
      <alignment vertical="center"/>
      <protection/>
    </xf>
    <xf numFmtId="10" fontId="33" fillId="36" borderId="19" xfId="65" applyNumberFormat="1" applyFont="1" applyFill="1" applyBorder="1" applyAlignment="1" applyProtection="1">
      <alignment horizontal="center" vertical="center"/>
      <protection/>
    </xf>
    <xf numFmtId="10" fontId="33" fillId="36" borderId="23" xfId="65" applyNumberFormat="1" applyFont="1" applyFill="1" applyBorder="1" applyAlignment="1" applyProtection="1">
      <alignment horizontal="center" vertical="center"/>
      <protection/>
    </xf>
    <xf numFmtId="10" fontId="33" fillId="36" borderId="20" xfId="65" applyNumberFormat="1" applyFont="1" applyFill="1" applyBorder="1" applyAlignment="1" applyProtection="1">
      <alignment horizontal="center" vertical="center"/>
      <protection/>
    </xf>
    <xf numFmtId="0" fontId="31" fillId="35" borderId="24" xfId="59" applyFont="1" applyFill="1" applyBorder="1" applyAlignment="1" applyProtection="1" quotePrefix="1">
      <alignment horizontal="center"/>
      <protection/>
    </xf>
    <xf numFmtId="0" fontId="31" fillId="35" borderId="14" xfId="59" applyFont="1" applyFill="1" applyBorder="1" applyAlignment="1" applyProtection="1" quotePrefix="1">
      <alignment horizontal="center"/>
      <protection/>
    </xf>
    <xf numFmtId="0" fontId="31" fillId="35" borderId="10" xfId="59" applyFont="1" applyFill="1" applyBorder="1" applyAlignment="1" applyProtection="1" quotePrefix="1">
      <alignment horizontal="center"/>
      <protection/>
    </xf>
    <xf numFmtId="0" fontId="31" fillId="35" borderId="21" xfId="59" applyFont="1" applyFill="1" applyBorder="1" applyAlignment="1" applyProtection="1" quotePrefix="1">
      <alignment horizontal="center"/>
      <protection/>
    </xf>
    <xf numFmtId="0" fontId="31" fillId="35" borderId="11" xfId="59" applyFont="1" applyFill="1" applyBorder="1" applyAlignment="1" applyProtection="1" quotePrefix="1">
      <alignment horizontal="center"/>
      <protection/>
    </xf>
    <xf numFmtId="0" fontId="31" fillId="35" borderId="12" xfId="59" applyFont="1" applyFill="1" applyBorder="1" applyAlignment="1" applyProtection="1" quotePrefix="1">
      <alignment horizontal="center"/>
      <protection/>
    </xf>
    <xf numFmtId="0" fontId="37" fillId="38" borderId="22" xfId="59" applyFont="1" applyFill="1" applyBorder="1" applyAlignment="1" applyProtection="1">
      <alignment horizontal="center" vertical="center"/>
      <protection/>
    </xf>
    <xf numFmtId="0" fontId="37" fillId="38" borderId="13" xfId="59" applyFont="1" applyFill="1" applyBorder="1" applyAlignment="1" applyProtection="1">
      <alignment horizontal="center" vertical="center"/>
      <protection/>
    </xf>
    <xf numFmtId="0" fontId="54" fillId="0" borderId="13" xfId="0" applyFont="1" applyBorder="1" applyAlignment="1" applyProtection="1">
      <alignment horizontal="center" vertical="center" wrapText="1"/>
      <protection/>
    </xf>
    <xf numFmtId="0" fontId="31" fillId="38" borderId="16" xfId="59" applyFont="1" applyFill="1" applyBorder="1" applyAlignment="1" applyProtection="1">
      <alignment horizontal="center"/>
      <protection/>
    </xf>
    <xf numFmtId="0" fontId="31" fillId="38" borderId="0" xfId="59" applyFont="1" applyFill="1" applyBorder="1" applyAlignment="1" applyProtection="1">
      <alignment horizontal="center"/>
      <protection/>
    </xf>
    <xf numFmtId="0" fontId="31" fillId="38" borderId="18" xfId="59" applyFont="1" applyFill="1" applyBorder="1" applyAlignment="1" applyProtection="1">
      <alignment horizontal="center"/>
      <protection/>
    </xf>
    <xf numFmtId="0" fontId="31" fillId="35" borderId="19" xfId="59" applyFont="1" applyFill="1" applyBorder="1" applyAlignment="1" applyProtection="1">
      <alignment horizontal="left"/>
      <protection/>
    </xf>
    <xf numFmtId="0" fontId="31" fillId="35" borderId="20" xfId="59" applyFont="1" applyFill="1" applyBorder="1" applyAlignment="1" applyProtection="1">
      <alignment horizontal="left"/>
      <protection/>
    </xf>
    <xf numFmtId="0" fontId="11" fillId="35" borderId="19" xfId="59" applyFont="1" applyFill="1" applyBorder="1" applyAlignment="1" applyProtection="1">
      <alignment horizontal="left"/>
      <protection/>
    </xf>
    <xf numFmtId="0" fontId="11" fillId="35" borderId="20" xfId="59" applyFont="1" applyFill="1" applyBorder="1" applyAlignment="1" applyProtection="1">
      <alignment horizontal="left"/>
      <protection/>
    </xf>
    <xf numFmtId="0" fontId="29" fillId="32" borderId="19" xfId="59" applyFont="1" applyFill="1" applyBorder="1" applyAlignment="1" applyProtection="1">
      <alignment horizontal="center" vertical="center"/>
      <protection locked="0"/>
    </xf>
    <xf numFmtId="0" fontId="29" fillId="32" borderId="23" xfId="59" applyFont="1" applyFill="1" applyBorder="1" applyAlignment="1" applyProtection="1">
      <alignment vertical="center"/>
      <protection locked="0"/>
    </xf>
    <xf numFmtId="0" fontId="29" fillId="32" borderId="20" xfId="59" applyFont="1" applyFill="1" applyBorder="1" applyAlignment="1" applyProtection="1">
      <alignment vertical="center"/>
      <protection locked="0"/>
    </xf>
    <xf numFmtId="165" fontId="29" fillId="32" borderId="19" xfId="59" applyNumberFormat="1" applyFont="1" applyFill="1" applyBorder="1" applyAlignment="1" applyProtection="1">
      <alignment horizontal="center"/>
      <protection locked="0"/>
    </xf>
    <xf numFmtId="0" fontId="54" fillId="0" borderId="20" xfId="0" applyFont="1" applyBorder="1" applyAlignment="1" applyProtection="1">
      <alignment horizontal="center"/>
      <protection locked="0"/>
    </xf>
    <xf numFmtId="0" fontId="29" fillId="32" borderId="19" xfId="59" applyNumberFormat="1" applyFont="1" applyFill="1" applyBorder="1" applyAlignment="1" applyProtection="1">
      <alignment horizontal="center"/>
      <protection locked="0"/>
    </xf>
    <xf numFmtId="0" fontId="29" fillId="36" borderId="19" xfId="59" applyFont="1" applyFill="1" applyBorder="1" applyAlignment="1" applyProtection="1">
      <alignment/>
      <protection/>
    </xf>
    <xf numFmtId="0" fontId="29" fillId="0" borderId="19" xfId="59" applyFont="1" applyFill="1" applyBorder="1" applyAlignment="1" applyProtection="1">
      <alignment horizontal="center"/>
      <protection locked="0"/>
    </xf>
    <xf numFmtId="0" fontId="29" fillId="0" borderId="23" xfId="59" applyFont="1" applyFill="1" applyBorder="1" applyAlignment="1" applyProtection="1">
      <alignment/>
      <protection locked="0"/>
    </xf>
    <xf numFmtId="0" fontId="29" fillId="0" borderId="20" xfId="59" applyFont="1" applyFill="1" applyBorder="1" applyAlignment="1" applyProtection="1">
      <alignment/>
      <protection locked="0"/>
    </xf>
    <xf numFmtId="0" fontId="29" fillId="0" borderId="20" xfId="59" applyFont="1" applyFill="1" applyBorder="1" applyAlignment="1" applyProtection="1">
      <alignment horizontal="center"/>
      <protection locked="0"/>
    </xf>
    <xf numFmtId="0" fontId="55" fillId="0" borderId="23" xfId="0" applyFont="1" applyBorder="1" applyAlignment="1" applyProtection="1">
      <alignment/>
      <protection/>
    </xf>
    <xf numFmtId="0" fontId="55" fillId="0" borderId="20" xfId="0" applyFont="1" applyBorder="1" applyAlignment="1" applyProtection="1">
      <alignment/>
      <protection/>
    </xf>
    <xf numFmtId="43" fontId="31" fillId="34" borderId="22" xfId="42" applyFont="1" applyFill="1" applyBorder="1" applyAlignment="1" applyProtection="1">
      <alignment horizontal="center" vertical="center"/>
      <protection locked="0"/>
    </xf>
    <xf numFmtId="43" fontId="31" fillId="34" borderId="16" xfId="42" applyFont="1" applyFill="1" applyBorder="1" applyAlignment="1" applyProtection="1">
      <alignment horizontal="center" vertical="center"/>
      <protection locked="0"/>
    </xf>
    <xf numFmtId="43" fontId="31" fillId="34" borderId="21" xfId="42" applyFont="1" applyFill="1" applyBorder="1" applyAlignment="1" applyProtection="1">
      <alignment horizontal="center" vertical="center"/>
      <protection locked="0"/>
    </xf>
    <xf numFmtId="0" fontId="29" fillId="34" borderId="24" xfId="59" applyFont="1" applyFill="1" applyBorder="1" applyAlignment="1" applyProtection="1">
      <alignment horizontal="center" vertical="center"/>
      <protection locked="0"/>
    </xf>
    <xf numFmtId="0" fontId="29" fillId="34" borderId="14" xfId="59" applyFont="1" applyFill="1" applyBorder="1" applyAlignment="1" applyProtection="1">
      <alignment horizontal="center" vertical="center"/>
      <protection locked="0"/>
    </xf>
    <xf numFmtId="0" fontId="29" fillId="34" borderId="10" xfId="59" applyFont="1" applyFill="1" applyBorder="1" applyAlignment="1" applyProtection="1">
      <alignment horizontal="center" vertical="center"/>
      <protection locked="0"/>
    </xf>
    <xf numFmtId="0" fontId="29" fillId="34" borderId="16" xfId="59" applyFont="1" applyFill="1" applyBorder="1" applyAlignment="1" applyProtection="1">
      <alignment horizontal="center" vertical="center"/>
      <protection locked="0"/>
    </xf>
    <xf numFmtId="0" fontId="29" fillId="34" borderId="0" xfId="59" applyFont="1" applyFill="1" applyBorder="1" applyAlignment="1" applyProtection="1">
      <alignment horizontal="center" vertical="center"/>
      <protection locked="0"/>
    </xf>
    <xf numFmtId="0" fontId="29" fillId="34" borderId="18" xfId="59" applyFont="1" applyFill="1" applyBorder="1" applyAlignment="1" applyProtection="1">
      <alignment horizontal="center" vertical="center"/>
      <protection locked="0"/>
    </xf>
    <xf numFmtId="0" fontId="29" fillId="34" borderId="21" xfId="59" applyFont="1" applyFill="1" applyBorder="1" applyAlignment="1" applyProtection="1">
      <alignment horizontal="center" vertical="center"/>
      <protection locked="0"/>
    </xf>
    <xf numFmtId="0" fontId="29" fillId="34" borderId="11" xfId="59" applyFont="1" applyFill="1" applyBorder="1" applyAlignment="1" applyProtection="1">
      <alignment horizontal="center" vertical="center"/>
      <protection locked="0"/>
    </xf>
    <xf numFmtId="0" fontId="29" fillId="34" borderId="12" xfId="59" applyFont="1" applyFill="1" applyBorder="1" applyAlignment="1" applyProtection="1">
      <alignment horizontal="center" vertical="center"/>
      <protection locked="0"/>
    </xf>
    <xf numFmtId="0" fontId="31" fillId="37" borderId="24" xfId="59" applyFont="1" applyFill="1" applyBorder="1" applyAlignment="1" applyProtection="1">
      <alignment horizontal="center"/>
      <protection/>
    </xf>
    <xf numFmtId="0" fontId="31" fillId="37" borderId="14" xfId="59" applyFont="1" applyFill="1" applyBorder="1" applyAlignment="1" applyProtection="1">
      <alignment horizontal="center"/>
      <protection/>
    </xf>
    <xf numFmtId="0" fontId="29" fillId="0" borderId="23" xfId="59" applyFont="1" applyFill="1" applyBorder="1" applyAlignment="1" applyProtection="1">
      <alignment horizontal="center"/>
      <protection locked="0"/>
    </xf>
    <xf numFmtId="0" fontId="31" fillId="35" borderId="19" xfId="59" applyFont="1" applyFill="1" applyBorder="1" applyAlignment="1" applyProtection="1">
      <alignment horizontal="center"/>
      <protection/>
    </xf>
    <xf numFmtId="0" fontId="31" fillId="35" borderId="23" xfId="59" applyFont="1" applyFill="1" applyBorder="1" applyAlignment="1" applyProtection="1">
      <alignment horizontal="center"/>
      <protection/>
    </xf>
    <xf numFmtId="0" fontId="36" fillId="35" borderId="24" xfId="59" applyFont="1" applyFill="1" applyBorder="1" applyAlignment="1" applyProtection="1">
      <alignment horizontal="center"/>
      <protection/>
    </xf>
    <xf numFmtId="0" fontId="36" fillId="35" borderId="14" xfId="59" applyFont="1" applyFill="1" applyBorder="1" applyAlignment="1" applyProtection="1">
      <alignment horizontal="center"/>
      <protection/>
    </xf>
    <xf numFmtId="0" fontId="29" fillId="35" borderId="21" xfId="59" applyFont="1" applyFill="1" applyBorder="1" applyAlignment="1" applyProtection="1">
      <alignment horizontal="center"/>
      <protection/>
    </xf>
    <xf numFmtId="0" fontId="29" fillId="35" borderId="11" xfId="59" applyFont="1" applyFill="1" applyBorder="1" applyAlignment="1" applyProtection="1">
      <alignment horizontal="center"/>
      <protection/>
    </xf>
    <xf numFmtId="164" fontId="29" fillId="32" borderId="19" xfId="59" applyNumberFormat="1" applyFont="1" applyFill="1" applyBorder="1" applyAlignment="1" applyProtection="1">
      <alignment horizontal="center"/>
      <protection locked="0"/>
    </xf>
    <xf numFmtId="0" fontId="54" fillId="0" borderId="23" xfId="0" applyFont="1" applyBorder="1" applyAlignment="1" applyProtection="1">
      <alignment horizontal="center"/>
      <protection locked="0"/>
    </xf>
    <xf numFmtId="0" fontId="29" fillId="36" borderId="19" xfId="59" applyFont="1" applyFill="1" applyBorder="1" applyAlignment="1" applyProtection="1" quotePrefix="1">
      <alignment horizontal="left"/>
      <protection/>
    </xf>
    <xf numFmtId="0" fontId="35" fillId="38" borderId="24" xfId="59" applyFont="1" applyFill="1" applyBorder="1" applyAlignment="1" applyProtection="1">
      <alignment horizontal="center"/>
      <protection/>
    </xf>
    <xf numFmtId="0" fontId="35" fillId="38" borderId="14" xfId="59" applyFont="1" applyFill="1" applyBorder="1" applyAlignment="1" applyProtection="1">
      <alignment horizontal="center"/>
      <protection/>
    </xf>
    <xf numFmtId="0" fontId="35" fillId="38" borderId="10" xfId="59" applyFont="1" applyFill="1" applyBorder="1" applyAlignment="1" applyProtection="1">
      <alignment horizontal="center"/>
      <protection/>
    </xf>
    <xf numFmtId="0" fontId="54" fillId="0" borderId="20" xfId="0" applyFont="1" applyFill="1" applyBorder="1" applyAlignment="1" applyProtection="1">
      <alignment horizontal="center"/>
      <protection locked="0"/>
    </xf>
    <xf numFmtId="43" fontId="29" fillId="36" borderId="19" xfId="42" applyFont="1" applyFill="1" applyBorder="1" applyAlignment="1" applyProtection="1">
      <alignment horizontal="right"/>
      <protection/>
    </xf>
    <xf numFmtId="43" fontId="29" fillId="36" borderId="20" xfId="42" applyFont="1" applyFill="1" applyBorder="1" applyAlignment="1" applyProtection="1">
      <alignment horizontal="right"/>
      <protection/>
    </xf>
    <xf numFmtId="0" fontId="29" fillId="32" borderId="23" xfId="59" applyFont="1" applyFill="1" applyBorder="1" applyAlignment="1" applyProtection="1">
      <alignment horizontal="center" vertical="center"/>
      <protection locked="0"/>
    </xf>
    <xf numFmtId="0" fontId="29" fillId="32" borderId="20" xfId="59" applyFont="1" applyFill="1" applyBorder="1" applyAlignment="1" applyProtection="1">
      <alignment horizontal="center" vertical="center"/>
      <protection locked="0"/>
    </xf>
    <xf numFmtId="0" fontId="31" fillId="35" borderId="20" xfId="59" applyFont="1" applyFill="1" applyBorder="1" applyAlignment="1" applyProtection="1">
      <alignment horizontal="center"/>
      <protection/>
    </xf>
    <xf numFmtId="10" fontId="29" fillId="0" borderId="19" xfId="59" applyNumberFormat="1" applyFont="1" applyFill="1" applyBorder="1" applyAlignment="1" applyProtection="1">
      <alignment horizontal="center"/>
      <protection locked="0"/>
    </xf>
    <xf numFmtId="10" fontId="29" fillId="0" borderId="23" xfId="59" applyNumberFormat="1" applyFont="1" applyFill="1" applyBorder="1" applyAlignment="1" applyProtection="1">
      <alignment horizontal="center"/>
      <protection locked="0"/>
    </xf>
    <xf numFmtId="10" fontId="29" fillId="0" borderId="20" xfId="59" applyNumberFormat="1" applyFont="1" applyFill="1" applyBorder="1" applyAlignment="1" applyProtection="1">
      <alignment horizontal="center"/>
      <protection locked="0"/>
    </xf>
    <xf numFmtId="0" fontId="29" fillId="36" borderId="24" xfId="59" applyFont="1" applyFill="1" applyBorder="1" applyAlignment="1" applyProtection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29" fillId="36" borderId="19" xfId="59" applyFont="1" applyFill="1" applyBorder="1" applyAlignment="1" applyProtection="1">
      <alignment horizontal="left" vertical="center"/>
      <protection/>
    </xf>
    <xf numFmtId="0" fontId="54" fillId="0" borderId="23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31" fillId="35" borderId="16" xfId="59" applyFont="1" applyFill="1" applyBorder="1" applyAlignment="1" applyProtection="1" quotePrefix="1">
      <alignment horizontal="center"/>
      <protection/>
    </xf>
    <xf numFmtId="0" fontId="31" fillId="35" borderId="0" xfId="59" applyFont="1" applyFill="1" applyBorder="1" applyAlignment="1" applyProtection="1" quotePrefix="1">
      <alignment horizontal="center"/>
      <protection/>
    </xf>
    <xf numFmtId="169" fontId="29" fillId="36" borderId="19" xfId="59" applyNumberFormat="1" applyFont="1" applyFill="1" applyBorder="1" applyAlignment="1" applyProtection="1">
      <alignment horizontal="center"/>
      <protection/>
    </xf>
    <xf numFmtId="169" fontId="29" fillId="36" borderId="23" xfId="59" applyNumberFormat="1" applyFont="1" applyFill="1" applyBorder="1" applyAlignment="1" applyProtection="1">
      <alignment horizontal="center"/>
      <protection/>
    </xf>
    <xf numFmtId="169" fontId="29" fillId="36" borderId="20" xfId="59" applyNumberFormat="1" applyFont="1" applyFill="1" applyBorder="1" applyAlignment="1" applyProtection="1">
      <alignment horizontal="center"/>
      <protection/>
    </xf>
    <xf numFmtId="0" fontId="29" fillId="36" borderId="21" xfId="59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29" fillId="36" borderId="20" xfId="59" applyFont="1" applyFill="1" applyBorder="1" applyAlignment="1" applyProtection="1">
      <alignment horizontal="center"/>
      <protection/>
    </xf>
    <xf numFmtId="10" fontId="29" fillId="36" borderId="14" xfId="65" applyNumberFormat="1" applyFont="1" applyFill="1" applyBorder="1" applyAlignment="1" applyProtection="1">
      <alignment horizontal="center" vertical="center" wrapText="1"/>
      <protection/>
    </xf>
    <xf numFmtId="10" fontId="29" fillId="36" borderId="0" xfId="65" applyNumberFormat="1" applyFont="1" applyFill="1" applyBorder="1" applyAlignment="1" applyProtection="1">
      <alignment horizontal="center" vertical="center" wrapText="1"/>
      <protection/>
    </xf>
    <xf numFmtId="10" fontId="29" fillId="36" borderId="11" xfId="65" applyNumberFormat="1" applyFont="1" applyFill="1" applyBorder="1" applyAlignment="1" applyProtection="1">
      <alignment horizontal="center" vertical="center" wrapText="1"/>
      <protection/>
    </xf>
    <xf numFmtId="14" fontId="29" fillId="34" borderId="16" xfId="59" applyNumberFormat="1" applyFont="1" applyFill="1" applyBorder="1" applyAlignment="1" applyProtection="1">
      <alignment horizontal="left"/>
      <protection locked="0"/>
    </xf>
    <xf numFmtId="14" fontId="29" fillId="34" borderId="0" xfId="59" applyNumberFormat="1" applyFont="1" applyFill="1" applyBorder="1" applyAlignment="1" applyProtection="1">
      <alignment horizontal="left"/>
      <protection locked="0"/>
    </xf>
    <xf numFmtId="14" fontId="29" fillId="34" borderId="18" xfId="59" applyNumberFormat="1" applyFont="1" applyFill="1" applyBorder="1" applyAlignment="1" applyProtection="1">
      <alignment horizontal="left"/>
      <protection locked="0"/>
    </xf>
    <xf numFmtId="0" fontId="31" fillId="38" borderId="14" xfId="59" applyFont="1" applyFill="1" applyBorder="1" applyAlignment="1" applyProtection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9525</xdr:rowOff>
    </xdr:from>
    <xdr:to>
      <xdr:col>6</xdr:col>
      <xdr:colOff>9525</xdr:colOff>
      <xdr:row>47</xdr:row>
      <xdr:rowOff>9525</xdr:rowOff>
    </xdr:to>
    <xdr:sp>
      <xdr:nvSpPr>
        <xdr:cNvPr id="1" name="Line 4"/>
        <xdr:cNvSpPr>
          <a:spLocks/>
        </xdr:cNvSpPr>
      </xdr:nvSpPr>
      <xdr:spPr>
        <a:xfrm flipV="1">
          <a:off x="304800" y="14354175"/>
          <a:ext cx="579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32</xdr:row>
      <xdr:rowOff>438150</xdr:rowOff>
    </xdr:from>
    <xdr:to>
      <xdr:col>10</xdr:col>
      <xdr:colOff>0</xdr:colOff>
      <xdr:row>33</xdr:row>
      <xdr:rowOff>0</xdr:rowOff>
    </xdr:to>
    <xdr:sp>
      <xdr:nvSpPr>
        <xdr:cNvPr id="2" name="Line 6"/>
        <xdr:cNvSpPr>
          <a:spLocks/>
        </xdr:cNvSpPr>
      </xdr:nvSpPr>
      <xdr:spPr>
        <a:xfrm>
          <a:off x="5019675" y="10067925"/>
          <a:ext cx="38290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3</xdr:col>
      <xdr:colOff>47625</xdr:colOff>
      <xdr:row>10</xdr:row>
      <xdr:rowOff>38100</xdr:rowOff>
    </xdr:to>
    <xdr:pic>
      <xdr:nvPicPr>
        <xdr:cNvPr id="3" name="C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2800350"/>
          <a:ext cx="838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S64"/>
  <sheetViews>
    <sheetView tabSelected="1" view="pageBreakPreview" zoomScale="70" zoomScaleNormal="70" zoomScaleSheetLayoutView="70" zoomScalePageLayoutView="0" workbookViewId="0" topLeftCell="A32">
      <selection activeCell="B51" sqref="B51:N51"/>
    </sheetView>
  </sheetViews>
  <sheetFormatPr defaultColWidth="9.140625" defaultRowHeight="15"/>
  <cols>
    <col min="1" max="1" width="4.57421875" style="1" customWidth="1"/>
    <col min="2" max="2" width="23.421875" style="1" customWidth="1"/>
    <col min="3" max="3" width="12.140625" style="1" customWidth="1"/>
    <col min="4" max="4" width="22.7109375" style="1" customWidth="1"/>
    <col min="5" max="5" width="12.140625" style="1" customWidth="1"/>
    <col min="6" max="6" width="16.28125" style="1" customWidth="1"/>
    <col min="7" max="7" width="12.140625" style="1" customWidth="1"/>
    <col min="8" max="8" width="14.57421875" style="1" customWidth="1"/>
    <col min="9" max="9" width="13.57421875" style="1" customWidth="1"/>
    <col min="10" max="10" width="1.1484375" style="1" customWidth="1"/>
    <col min="11" max="11" width="21.8515625" style="1" customWidth="1"/>
    <col min="12" max="12" width="19.140625" style="1" bestFit="1" customWidth="1"/>
    <col min="13" max="13" width="6.57421875" style="1" customWidth="1"/>
    <col min="14" max="14" width="19.7109375" style="1" customWidth="1"/>
    <col min="15" max="16384" width="9.140625" style="1" customWidth="1"/>
  </cols>
  <sheetData>
    <row r="1" spans="18:19" ht="12.75">
      <c r="R1" s="2" t="s">
        <v>0</v>
      </c>
      <c r="S1" s="2"/>
    </row>
    <row r="2" spans="2:19" ht="24" customHeight="1">
      <c r="B2" s="36" t="s">
        <v>1</v>
      </c>
      <c r="C2" s="153" t="s">
        <v>102</v>
      </c>
      <c r="D2" s="154"/>
      <c r="E2" s="155"/>
      <c r="F2" s="176" t="s">
        <v>2</v>
      </c>
      <c r="G2" s="177"/>
      <c r="H2" s="177"/>
      <c r="I2" s="177"/>
      <c r="J2" s="3"/>
      <c r="K2" s="142" t="s">
        <v>3</v>
      </c>
      <c r="L2" s="143"/>
      <c r="M2" s="153"/>
      <c r="N2" s="156"/>
      <c r="R2" s="2" t="s">
        <v>66</v>
      </c>
      <c r="S2" s="2">
        <v>238</v>
      </c>
    </row>
    <row r="3" spans="2:19" ht="24" customHeight="1">
      <c r="B3" s="36" t="s">
        <v>5</v>
      </c>
      <c r="C3" s="153"/>
      <c r="D3" s="154"/>
      <c r="E3" s="155"/>
      <c r="F3" s="178" t="s">
        <v>6</v>
      </c>
      <c r="G3" s="179"/>
      <c r="H3" s="179"/>
      <c r="I3" s="179"/>
      <c r="J3" s="5"/>
      <c r="K3" s="144"/>
      <c r="L3" s="145"/>
      <c r="M3" s="144"/>
      <c r="N3" s="145"/>
      <c r="R3" s="2" t="s">
        <v>67</v>
      </c>
      <c r="S3" s="2">
        <v>238</v>
      </c>
    </row>
    <row r="4" spans="2:19" ht="24" customHeight="1">
      <c r="B4" s="36" t="s">
        <v>8</v>
      </c>
      <c r="C4" s="153"/>
      <c r="D4" s="154"/>
      <c r="E4" s="155"/>
      <c r="F4" s="162"/>
      <c r="G4" s="163"/>
      <c r="H4" s="163"/>
      <c r="I4" s="163"/>
      <c r="J4" s="164"/>
      <c r="K4" s="142" t="s">
        <v>9</v>
      </c>
      <c r="L4" s="143"/>
      <c r="M4" s="153"/>
      <c r="N4" s="156"/>
      <c r="R4" s="2" t="s">
        <v>68</v>
      </c>
      <c r="S4" s="2">
        <v>238</v>
      </c>
    </row>
    <row r="5" spans="2:19" ht="24" customHeight="1">
      <c r="B5" s="36" t="s">
        <v>11</v>
      </c>
      <c r="C5" s="153"/>
      <c r="D5" s="154"/>
      <c r="E5" s="155"/>
      <c r="F5" s="165"/>
      <c r="G5" s="166"/>
      <c r="H5" s="166"/>
      <c r="I5" s="166"/>
      <c r="J5" s="167"/>
      <c r="K5" s="142" t="s">
        <v>12</v>
      </c>
      <c r="L5" s="143"/>
      <c r="M5" s="153"/>
      <c r="N5" s="186"/>
      <c r="R5" s="2" t="s">
        <v>69</v>
      </c>
      <c r="S5" s="2">
        <v>238</v>
      </c>
    </row>
    <row r="6" spans="2:19" ht="24" customHeight="1">
      <c r="B6" s="36" t="s">
        <v>14</v>
      </c>
      <c r="C6" s="180"/>
      <c r="D6" s="181"/>
      <c r="E6" s="150"/>
      <c r="F6" s="165"/>
      <c r="G6" s="166"/>
      <c r="H6" s="166"/>
      <c r="I6" s="166"/>
      <c r="J6" s="167"/>
      <c r="K6" s="38" t="s">
        <v>15</v>
      </c>
      <c r="L6" s="149"/>
      <c r="M6" s="150"/>
      <c r="N6" s="136" t="s">
        <v>16</v>
      </c>
      <c r="R6" s="2" t="s">
        <v>61</v>
      </c>
      <c r="S6" s="2">
        <v>236</v>
      </c>
    </row>
    <row r="7" spans="2:19" ht="33" customHeight="1">
      <c r="B7" s="37" t="s">
        <v>18</v>
      </c>
      <c r="C7" s="146"/>
      <c r="D7" s="147"/>
      <c r="E7" s="148"/>
      <c r="F7" s="165"/>
      <c r="G7" s="166"/>
      <c r="H7" s="166"/>
      <c r="I7" s="166"/>
      <c r="J7" s="167"/>
      <c r="K7" s="38" t="s">
        <v>19</v>
      </c>
      <c r="L7" s="149"/>
      <c r="M7" s="150"/>
      <c r="N7" s="137"/>
      <c r="R7" s="2" t="s">
        <v>63</v>
      </c>
      <c r="S7" s="2">
        <v>236</v>
      </c>
    </row>
    <row r="8" spans="2:19" ht="33" customHeight="1">
      <c r="B8" s="36" t="s">
        <v>21</v>
      </c>
      <c r="C8" s="146"/>
      <c r="D8" s="189"/>
      <c r="E8" s="190"/>
      <c r="F8" s="168"/>
      <c r="G8" s="169"/>
      <c r="H8" s="169"/>
      <c r="I8" s="169"/>
      <c r="J8" s="170"/>
      <c r="K8" s="39" t="s">
        <v>22</v>
      </c>
      <c r="L8" s="151"/>
      <c r="M8" s="150"/>
      <c r="N8" s="6">
        <f>(L7-L6)*24-L8</f>
        <v>0</v>
      </c>
      <c r="R8" s="2" t="s">
        <v>64</v>
      </c>
      <c r="S8" s="2">
        <v>236</v>
      </c>
    </row>
    <row r="9" spans="2:19" ht="20.25" customHeight="1">
      <c r="B9" s="171" t="s">
        <v>23</v>
      </c>
      <c r="C9" s="172"/>
      <c r="D9" s="172"/>
      <c r="E9" s="172"/>
      <c r="F9" s="172"/>
      <c r="G9" s="172"/>
      <c r="H9" s="172"/>
      <c r="I9" s="172"/>
      <c r="J9" s="7"/>
      <c r="K9" s="130" t="s">
        <v>24</v>
      </c>
      <c r="L9" s="131"/>
      <c r="M9" s="131"/>
      <c r="N9" s="132"/>
      <c r="R9" s="2" t="s">
        <v>27</v>
      </c>
      <c r="S9" s="2">
        <v>236</v>
      </c>
    </row>
    <row r="10" spans="2:19" ht="22.5" customHeight="1">
      <c r="B10" s="40" t="s">
        <v>26</v>
      </c>
      <c r="C10" s="58" t="s">
        <v>43</v>
      </c>
      <c r="D10" s="40" t="s">
        <v>28</v>
      </c>
      <c r="E10" s="58"/>
      <c r="F10" s="41" t="s">
        <v>29</v>
      </c>
      <c r="G10" s="153"/>
      <c r="H10" s="173"/>
      <c r="I10" s="156"/>
      <c r="J10" s="8"/>
      <c r="K10" s="133"/>
      <c r="L10" s="134"/>
      <c r="M10" s="134"/>
      <c r="N10" s="135"/>
      <c r="R10" s="2" t="s">
        <v>40</v>
      </c>
      <c r="S10" s="2">
        <v>235</v>
      </c>
    </row>
    <row r="11" spans="2:19" ht="21.75" customHeight="1">
      <c r="B11" s="9" t="s">
        <v>31</v>
      </c>
      <c r="C11" s="9" t="s">
        <v>32</v>
      </c>
      <c r="D11" s="9" t="s">
        <v>33</v>
      </c>
      <c r="E11" s="9" t="s">
        <v>34</v>
      </c>
      <c r="F11" s="9" t="s">
        <v>35</v>
      </c>
      <c r="G11" s="9" t="s">
        <v>36</v>
      </c>
      <c r="H11" s="9" t="s">
        <v>37</v>
      </c>
      <c r="I11" s="9" t="s">
        <v>38</v>
      </c>
      <c r="J11" s="10"/>
      <c r="K11" s="182" t="s">
        <v>39</v>
      </c>
      <c r="L11" s="157"/>
      <c r="M11" s="158"/>
      <c r="N11" s="50">
        <f>I12</f>
        <v>0</v>
      </c>
      <c r="R11" s="2" t="s">
        <v>43</v>
      </c>
      <c r="S11" s="2">
        <v>235</v>
      </c>
    </row>
    <row r="12" spans="2:19" ht="24" customHeight="1">
      <c r="B12" s="11" t="s">
        <v>41</v>
      </c>
      <c r="C12" s="12"/>
      <c r="D12" s="13"/>
      <c r="E12" s="12"/>
      <c r="F12" s="14">
        <f>IF($E$10&gt;0.967,1.0211-(3.549*(0.0001))*(E12)+(4.4988*(0.00000001))*E12^2,1.024-4.064*0.0001*E12+6.7918*0.000000001*E12^2)</f>
        <v>1.024</v>
      </c>
      <c r="G12" s="15">
        <f>F12*D12</f>
        <v>0</v>
      </c>
      <c r="H12" s="63">
        <f>VLOOKUP(C10,R2:S25,2)</f>
        <v>235</v>
      </c>
      <c r="I12" s="55">
        <f>G12/H12</f>
        <v>0</v>
      </c>
      <c r="J12" s="16"/>
      <c r="K12" s="152" t="s">
        <v>42</v>
      </c>
      <c r="L12" s="157"/>
      <c r="M12" s="158"/>
      <c r="N12" s="56">
        <f>MAX(H22:I29)</f>
        <v>0</v>
      </c>
      <c r="R12" s="2" t="s">
        <v>46</v>
      </c>
      <c r="S12" s="2">
        <v>235</v>
      </c>
    </row>
    <row r="13" spans="2:19" ht="24" customHeight="1">
      <c r="B13" s="11" t="s">
        <v>44</v>
      </c>
      <c r="C13" s="12"/>
      <c r="D13" s="13"/>
      <c r="E13" s="12"/>
      <c r="F13" s="14">
        <f>IF($E$10&gt;0.967,1.0211-(3.549*(0.0001))*(E13)+(4.4988*(0.00000001))*E13^2,1.024-4.064*0.0001*E13+6.7918*0.000000001*E13^2)</f>
        <v>1.024</v>
      </c>
      <c r="G13" s="15">
        <f>F13*D13</f>
        <v>0</v>
      </c>
      <c r="H13" s="63">
        <f>VLOOKUP(C10,R2:S25,2)</f>
        <v>235</v>
      </c>
      <c r="I13" s="55">
        <f>G13/H13</f>
        <v>0</v>
      </c>
      <c r="J13" s="16"/>
      <c r="K13" s="62" t="s">
        <v>100</v>
      </c>
      <c r="L13" s="64"/>
      <c r="M13" s="65"/>
      <c r="N13" s="72"/>
      <c r="R13" s="2" t="s">
        <v>49</v>
      </c>
      <c r="S13" s="2">
        <v>235</v>
      </c>
    </row>
    <row r="14" spans="2:19" ht="24" customHeight="1">
      <c r="B14" s="174" t="s">
        <v>47</v>
      </c>
      <c r="C14" s="175"/>
      <c r="D14" s="175"/>
      <c r="E14" s="175"/>
      <c r="F14" s="175"/>
      <c r="G14" s="175"/>
      <c r="H14" s="175"/>
      <c r="I14" s="175"/>
      <c r="J14" s="17"/>
      <c r="K14" s="152" t="s">
        <v>45</v>
      </c>
      <c r="L14" s="157"/>
      <c r="M14" s="158"/>
      <c r="N14" s="50">
        <f>N12+N11-N13</f>
        <v>0</v>
      </c>
      <c r="R14" s="2" t="s">
        <v>99</v>
      </c>
      <c r="S14" s="2">
        <v>231</v>
      </c>
    </row>
    <row r="15" spans="2:19" ht="24" customHeight="1">
      <c r="B15" s="9" t="s">
        <v>50</v>
      </c>
      <c r="C15" s="9" t="s">
        <v>51</v>
      </c>
      <c r="D15" s="9" t="s">
        <v>52</v>
      </c>
      <c r="E15" s="18" t="s">
        <v>53</v>
      </c>
      <c r="F15" s="9" t="s">
        <v>54</v>
      </c>
      <c r="G15" s="9" t="s">
        <v>55</v>
      </c>
      <c r="H15" s="19" t="s">
        <v>56</v>
      </c>
      <c r="I15" s="20"/>
      <c r="J15" s="16"/>
      <c r="K15" s="59" t="s">
        <v>48</v>
      </c>
      <c r="L15" s="60"/>
      <c r="M15" s="61"/>
      <c r="N15" s="50">
        <f>I13</f>
        <v>0</v>
      </c>
      <c r="R15" s="2" t="s">
        <v>58</v>
      </c>
      <c r="S15" s="2">
        <v>235</v>
      </c>
    </row>
    <row r="16" spans="2:19" ht="24" customHeight="1">
      <c r="B16" s="113" t="s">
        <v>59</v>
      </c>
      <c r="C16" s="114"/>
      <c r="D16" s="114"/>
      <c r="E16" s="114"/>
      <c r="F16" s="114"/>
      <c r="G16" s="114"/>
      <c r="H16" s="114"/>
      <c r="I16" s="115"/>
      <c r="J16" s="10"/>
      <c r="K16" s="62" t="s">
        <v>57</v>
      </c>
      <c r="L16" s="66"/>
      <c r="M16" s="67"/>
      <c r="N16" s="56">
        <f>N14-N15</f>
        <v>0</v>
      </c>
      <c r="R16" s="2" t="s">
        <v>17</v>
      </c>
      <c r="S16" s="2">
        <v>233</v>
      </c>
    </row>
    <row r="17" spans="2:19" ht="24" customHeight="1">
      <c r="B17" s="33"/>
      <c r="C17" s="22"/>
      <c r="D17" s="22"/>
      <c r="E17" s="12"/>
      <c r="F17" s="12"/>
      <c r="G17" s="35"/>
      <c r="H17" s="99">
        <f>G17</f>
        <v>0</v>
      </c>
      <c r="I17" s="100"/>
      <c r="J17" s="10"/>
      <c r="K17" s="62" t="s">
        <v>60</v>
      </c>
      <c r="L17" s="64"/>
      <c r="M17" s="65"/>
      <c r="N17" s="49"/>
      <c r="R17" s="2" t="s">
        <v>20</v>
      </c>
      <c r="S17" s="2">
        <v>233</v>
      </c>
    </row>
    <row r="18" spans="2:19" ht="24" customHeight="1">
      <c r="B18" s="33"/>
      <c r="C18" s="22"/>
      <c r="D18" s="22"/>
      <c r="E18" s="12"/>
      <c r="F18" s="12"/>
      <c r="G18" s="35"/>
      <c r="H18" s="187">
        <f>IF(G18="","",G18+H17)</f>
      </c>
      <c r="I18" s="188"/>
      <c r="J18" s="10"/>
      <c r="K18" s="62" t="s">
        <v>62</v>
      </c>
      <c r="L18" s="64"/>
      <c r="M18" s="65"/>
      <c r="N18" s="50">
        <f>N17+N16</f>
        <v>0</v>
      </c>
      <c r="R18" s="2" t="s">
        <v>25</v>
      </c>
      <c r="S18" s="2">
        <v>233</v>
      </c>
    </row>
    <row r="19" spans="2:19" ht="24" customHeight="1">
      <c r="B19" s="33"/>
      <c r="C19" s="22"/>
      <c r="D19" s="22"/>
      <c r="E19" s="12"/>
      <c r="F19" s="12"/>
      <c r="G19" s="35"/>
      <c r="H19" s="187">
        <f>IF(G19="","",G19+H18)</f>
      </c>
      <c r="I19" s="188"/>
      <c r="J19" s="10"/>
      <c r="K19" s="130" t="s">
        <v>103</v>
      </c>
      <c r="L19" s="131"/>
      <c r="M19" s="131"/>
      <c r="N19" s="132"/>
      <c r="R19" s="2" t="s">
        <v>98</v>
      </c>
      <c r="S19" s="2">
        <v>230</v>
      </c>
    </row>
    <row r="20" spans="2:19" ht="24" customHeight="1">
      <c r="B20" s="33"/>
      <c r="C20" s="22"/>
      <c r="D20" s="22"/>
      <c r="E20" s="12"/>
      <c r="F20" s="12"/>
      <c r="G20" s="35"/>
      <c r="H20" s="187">
        <f>IF(G20="","",G20+H19)</f>
      </c>
      <c r="I20" s="188"/>
      <c r="J20" s="10"/>
      <c r="K20" s="133"/>
      <c r="L20" s="134"/>
      <c r="M20" s="134"/>
      <c r="N20" s="135"/>
      <c r="R20" s="2" t="s">
        <v>30</v>
      </c>
      <c r="S20" s="2">
        <v>233</v>
      </c>
    </row>
    <row r="21" spans="2:19" ht="24" customHeight="1">
      <c r="B21" s="183" t="s">
        <v>65</v>
      </c>
      <c r="C21" s="184"/>
      <c r="D21" s="184"/>
      <c r="E21" s="184"/>
      <c r="F21" s="184"/>
      <c r="G21" s="184"/>
      <c r="H21" s="184"/>
      <c r="I21" s="185"/>
      <c r="J21" s="10"/>
      <c r="K21" s="152" t="s">
        <v>91</v>
      </c>
      <c r="L21" s="118"/>
      <c r="M21" s="119"/>
      <c r="N21" s="48"/>
      <c r="R21" s="2" t="s">
        <v>4</v>
      </c>
      <c r="S21" s="2">
        <v>232</v>
      </c>
    </row>
    <row r="22" spans="2:19" ht="24" customHeight="1">
      <c r="B22" s="34"/>
      <c r="C22" s="22"/>
      <c r="D22" s="22"/>
      <c r="E22" s="12"/>
      <c r="F22" s="12"/>
      <c r="G22" s="35"/>
      <c r="H22" s="99">
        <f>IF(G22="","",G22)</f>
      </c>
      <c r="I22" s="100"/>
      <c r="J22" s="10"/>
      <c r="K22" s="152" t="s">
        <v>93</v>
      </c>
      <c r="L22" s="118"/>
      <c r="M22" s="119"/>
      <c r="N22" s="49"/>
      <c r="R22" s="2" t="s">
        <v>7</v>
      </c>
      <c r="S22" s="2">
        <v>232</v>
      </c>
    </row>
    <row r="23" spans="2:19" ht="24" customHeight="1">
      <c r="B23" s="33"/>
      <c r="C23" s="21"/>
      <c r="D23" s="21"/>
      <c r="E23" s="12"/>
      <c r="F23" s="12"/>
      <c r="G23" s="52"/>
      <c r="H23" s="99">
        <f aca="true" t="shared" si="0" ref="H23:H29">IF(G23="","",G23+H22)</f>
      </c>
      <c r="I23" s="100"/>
      <c r="J23" s="10"/>
      <c r="K23" s="152" t="s">
        <v>92</v>
      </c>
      <c r="L23" s="118"/>
      <c r="M23" s="119"/>
      <c r="N23" s="50">
        <f>N21+N22</f>
        <v>0</v>
      </c>
      <c r="R23" s="2" t="s">
        <v>10</v>
      </c>
      <c r="S23" s="2">
        <v>232</v>
      </c>
    </row>
    <row r="24" spans="2:19" ht="24" customHeight="1">
      <c r="B24" s="34"/>
      <c r="C24" s="22"/>
      <c r="D24" s="22"/>
      <c r="E24" s="12"/>
      <c r="F24" s="12"/>
      <c r="G24" s="35"/>
      <c r="H24" s="99">
        <f t="shared" si="0"/>
      </c>
      <c r="I24" s="100"/>
      <c r="J24" s="10"/>
      <c r="K24" s="101" t="s">
        <v>96</v>
      </c>
      <c r="L24" s="102"/>
      <c r="M24" s="103"/>
      <c r="N24" s="68"/>
      <c r="R24" s="2" t="s">
        <v>70</v>
      </c>
      <c r="S24" s="2">
        <v>229</v>
      </c>
    </row>
    <row r="25" spans="2:19" ht="24" customHeight="1">
      <c r="B25" s="33"/>
      <c r="C25" s="21"/>
      <c r="D25" s="21"/>
      <c r="E25" s="12"/>
      <c r="F25" s="12"/>
      <c r="G25" s="52"/>
      <c r="H25" s="99">
        <f t="shared" si="0"/>
      </c>
      <c r="I25" s="100"/>
      <c r="J25" s="10"/>
      <c r="K25" s="101" t="s">
        <v>104</v>
      </c>
      <c r="L25" s="102"/>
      <c r="M25" s="103"/>
      <c r="N25" s="68"/>
      <c r="R25" s="2" t="s">
        <v>13</v>
      </c>
      <c r="S25" s="2">
        <v>232</v>
      </c>
    </row>
    <row r="26" spans="2:14" ht="24" customHeight="1">
      <c r="B26" s="34"/>
      <c r="C26" s="22"/>
      <c r="D26" s="22"/>
      <c r="E26" s="12"/>
      <c r="F26" s="12"/>
      <c r="G26" s="35"/>
      <c r="H26" s="99">
        <f t="shared" si="0"/>
      </c>
      <c r="I26" s="100"/>
      <c r="J26" s="10"/>
      <c r="K26" s="101" t="s">
        <v>106</v>
      </c>
      <c r="L26" s="102"/>
      <c r="M26" s="103"/>
      <c r="N26" s="73"/>
    </row>
    <row r="27" spans="2:14" ht="24" customHeight="1">
      <c r="B27" s="33"/>
      <c r="C27" s="21"/>
      <c r="D27" s="21"/>
      <c r="E27" s="12"/>
      <c r="F27" s="12"/>
      <c r="G27" s="52"/>
      <c r="H27" s="99">
        <f t="shared" si="0"/>
      </c>
      <c r="I27" s="100"/>
      <c r="J27" s="10"/>
      <c r="K27" s="101" t="s">
        <v>94</v>
      </c>
      <c r="L27" s="102"/>
      <c r="M27" s="103"/>
      <c r="N27" s="53"/>
    </row>
    <row r="28" spans="2:14" ht="24" customHeight="1">
      <c r="B28" s="34"/>
      <c r="C28" s="22"/>
      <c r="D28" s="22"/>
      <c r="E28" s="12"/>
      <c r="F28" s="12"/>
      <c r="G28" s="35"/>
      <c r="H28" s="99">
        <f t="shared" si="0"/>
      </c>
      <c r="I28" s="100"/>
      <c r="J28" s="8"/>
      <c r="K28" s="101" t="s">
        <v>71</v>
      </c>
      <c r="L28" s="102"/>
      <c r="M28" s="103"/>
      <c r="N28" s="47">
        <f>N25+N26+N27</f>
        <v>0</v>
      </c>
    </row>
    <row r="29" spans="2:14" ht="22.5" customHeight="1">
      <c r="B29" s="33"/>
      <c r="C29" s="21"/>
      <c r="D29" s="21"/>
      <c r="E29" s="12"/>
      <c r="F29" s="12"/>
      <c r="G29" s="52"/>
      <c r="H29" s="99">
        <f t="shared" si="0"/>
      </c>
      <c r="I29" s="100"/>
      <c r="J29" s="8"/>
      <c r="K29" s="152" t="s">
        <v>101</v>
      </c>
      <c r="L29" s="118"/>
      <c r="M29" s="119"/>
      <c r="N29" s="69">
        <f>N21+N24+N25+N26</f>
        <v>0</v>
      </c>
    </row>
    <row r="30" spans="2:14" ht="20.25" customHeight="1">
      <c r="B30" s="139" t="s">
        <v>72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1"/>
    </row>
    <row r="31" spans="2:14" ht="24" customHeight="1">
      <c r="B31" s="23" t="s">
        <v>73</v>
      </c>
      <c r="C31" s="80"/>
      <c r="D31" s="81"/>
      <c r="E31" s="204" t="s">
        <v>74</v>
      </c>
      <c r="F31" s="205"/>
      <c r="G31" s="206"/>
      <c r="H31" s="192"/>
      <c r="I31" s="193"/>
      <c r="J31" s="194"/>
      <c r="K31" s="116" t="s">
        <v>75</v>
      </c>
      <c r="L31" s="209"/>
      <c r="M31" s="192"/>
      <c r="N31" s="194"/>
    </row>
    <row r="32" spans="2:14" ht="20.25" customHeight="1">
      <c r="B32" s="79" t="s">
        <v>76</v>
      </c>
      <c r="C32" s="79"/>
      <c r="D32" s="79"/>
      <c r="E32" s="79"/>
      <c r="F32" s="174" t="s">
        <v>77</v>
      </c>
      <c r="G32" s="175"/>
      <c r="H32" s="175"/>
      <c r="I32" s="175"/>
      <c r="J32" s="175"/>
      <c r="K32" s="175"/>
      <c r="L32" s="175"/>
      <c r="M32" s="175"/>
      <c r="N32" s="191"/>
    </row>
    <row r="33" spans="2:19" ht="34.5" customHeight="1">
      <c r="B33" s="108" t="s">
        <v>89</v>
      </c>
      <c r="C33" s="105"/>
      <c r="D33" s="108" t="s">
        <v>90</v>
      </c>
      <c r="E33" s="159"/>
      <c r="F33" s="88" t="s">
        <v>78</v>
      </c>
      <c r="G33" s="89"/>
      <c r="H33" s="89"/>
      <c r="I33" s="89"/>
      <c r="J33" s="51"/>
      <c r="K33" s="57">
        <f>N16</f>
        <v>0</v>
      </c>
      <c r="L33" s="210" t="e">
        <f>K33/K34</f>
        <v>#DIV/0!</v>
      </c>
      <c r="M33" s="82" t="s">
        <v>79</v>
      </c>
      <c r="N33" s="83"/>
      <c r="R33" s="25"/>
      <c r="S33" s="24"/>
    </row>
    <row r="34" spans="2:19" ht="18">
      <c r="B34" s="109"/>
      <c r="C34" s="106"/>
      <c r="D34" s="109"/>
      <c r="E34" s="160"/>
      <c r="F34" s="90" t="s">
        <v>101</v>
      </c>
      <c r="G34" s="91"/>
      <c r="H34" s="91"/>
      <c r="I34" s="91"/>
      <c r="J34" s="70"/>
      <c r="K34" s="92">
        <f>N21+N24+N25+N26</f>
        <v>0</v>
      </c>
      <c r="L34" s="211"/>
      <c r="M34" s="84"/>
      <c r="N34" s="85"/>
      <c r="R34" s="25"/>
      <c r="S34" s="24"/>
    </row>
    <row r="35" spans="2:14" ht="37.5" customHeight="1">
      <c r="B35" s="138"/>
      <c r="C35" s="107"/>
      <c r="D35" s="110"/>
      <c r="E35" s="161"/>
      <c r="F35" s="207" t="s">
        <v>105</v>
      </c>
      <c r="G35" s="208"/>
      <c r="H35" s="208"/>
      <c r="I35" s="208"/>
      <c r="J35" s="43"/>
      <c r="K35" s="93"/>
      <c r="L35" s="212"/>
      <c r="M35" s="86"/>
      <c r="N35" s="87"/>
    </row>
    <row r="36" spans="2:17" ht="21" customHeight="1">
      <c r="B36" s="202" t="s">
        <v>80</v>
      </c>
      <c r="C36" s="203"/>
      <c r="D36" s="203"/>
      <c r="E36" s="203"/>
      <c r="F36" s="203"/>
      <c r="G36" s="203"/>
      <c r="H36" s="203"/>
      <c r="I36" s="203"/>
      <c r="J36" s="71"/>
      <c r="K36" s="4"/>
      <c r="L36" s="42"/>
      <c r="M36" s="42"/>
      <c r="N36" s="44"/>
      <c r="P36" s="24"/>
      <c r="Q36" s="25"/>
    </row>
    <row r="37" spans="2:14" ht="23.25" customHeight="1">
      <c r="B37" s="77" t="s">
        <v>50</v>
      </c>
      <c r="C37" s="77" t="s">
        <v>51</v>
      </c>
      <c r="D37" s="77" t="s">
        <v>52</v>
      </c>
      <c r="E37" s="104" t="s">
        <v>53</v>
      </c>
      <c r="F37" s="77" t="s">
        <v>54</v>
      </c>
      <c r="G37" s="77" t="s">
        <v>81</v>
      </c>
      <c r="H37" s="195" t="s">
        <v>95</v>
      </c>
      <c r="I37" s="196"/>
      <c r="J37" s="16"/>
      <c r="K37" s="94" t="s">
        <v>82</v>
      </c>
      <c r="L37" s="95"/>
      <c r="M37" s="95"/>
      <c r="N37" s="96"/>
    </row>
    <row r="38" spans="2:14" ht="23.25" customHeight="1">
      <c r="B38" s="78"/>
      <c r="C38" s="78"/>
      <c r="D38" s="78"/>
      <c r="E38" s="78"/>
      <c r="F38" s="78"/>
      <c r="G38" s="78"/>
      <c r="H38" s="197"/>
      <c r="I38" s="198"/>
      <c r="J38" s="16"/>
      <c r="K38" s="199" t="s">
        <v>39</v>
      </c>
      <c r="L38" s="200"/>
      <c r="M38" s="201"/>
      <c r="N38" s="46"/>
    </row>
    <row r="39" spans="2:14" ht="23.25" customHeight="1">
      <c r="B39" s="113" t="s">
        <v>59</v>
      </c>
      <c r="C39" s="114"/>
      <c r="D39" s="114"/>
      <c r="E39" s="114"/>
      <c r="F39" s="114"/>
      <c r="G39" s="114"/>
      <c r="H39" s="114"/>
      <c r="I39" s="115"/>
      <c r="J39" s="16"/>
      <c r="K39" s="101" t="s">
        <v>42</v>
      </c>
      <c r="L39" s="118"/>
      <c r="M39" s="119"/>
      <c r="N39" s="50">
        <f>MAX(H44:I46)</f>
        <v>0</v>
      </c>
    </row>
    <row r="40" spans="2:14" ht="23.25" customHeight="1">
      <c r="B40" s="33"/>
      <c r="C40" s="21"/>
      <c r="D40" s="21"/>
      <c r="E40" s="12"/>
      <c r="F40" s="12"/>
      <c r="G40" s="35"/>
      <c r="H40" s="99">
        <f>IF(G40="","",G40)</f>
      </c>
      <c r="I40" s="100"/>
      <c r="J40" s="16"/>
      <c r="K40" s="101" t="s">
        <v>45</v>
      </c>
      <c r="L40" s="118"/>
      <c r="M40" s="119"/>
      <c r="N40" s="47">
        <f>N38+N39</f>
        <v>0</v>
      </c>
    </row>
    <row r="41" spans="2:14" ht="23.25" customHeight="1">
      <c r="B41" s="33"/>
      <c r="C41" s="21"/>
      <c r="D41" s="21"/>
      <c r="E41" s="12"/>
      <c r="F41" s="12"/>
      <c r="G41" s="35"/>
      <c r="H41" s="99">
        <f>IF(G41="","",H40+G41)</f>
      </c>
      <c r="I41" s="100"/>
      <c r="J41" s="16"/>
      <c r="K41" s="101" t="s">
        <v>57</v>
      </c>
      <c r="L41" s="118"/>
      <c r="M41" s="119"/>
      <c r="N41" s="68"/>
    </row>
    <row r="42" spans="2:14" ht="23.25" customHeight="1">
      <c r="B42" s="33"/>
      <c r="C42" s="21"/>
      <c r="D42" s="21"/>
      <c r="E42" s="12"/>
      <c r="F42" s="12"/>
      <c r="G42" s="35"/>
      <c r="H42" s="99">
        <f>IF(G42="","",H41+G42)</f>
      </c>
      <c r="I42" s="100"/>
      <c r="J42" s="16"/>
      <c r="K42" s="101" t="s">
        <v>48</v>
      </c>
      <c r="L42" s="118"/>
      <c r="M42" s="119"/>
      <c r="N42" s="47">
        <f>N40-N41</f>
        <v>0</v>
      </c>
    </row>
    <row r="43" spans="2:14" ht="24.75" customHeight="1">
      <c r="B43" s="113" t="s">
        <v>65</v>
      </c>
      <c r="C43" s="114"/>
      <c r="D43" s="114"/>
      <c r="E43" s="114"/>
      <c r="F43" s="114"/>
      <c r="G43" s="114"/>
      <c r="H43" s="114"/>
      <c r="I43" s="115"/>
      <c r="J43" s="16"/>
      <c r="K43" s="101" t="s">
        <v>83</v>
      </c>
      <c r="L43" s="118"/>
      <c r="M43" s="119"/>
      <c r="N43" s="53"/>
    </row>
    <row r="44" spans="2:14" ht="24" customHeight="1">
      <c r="B44" s="33"/>
      <c r="C44" s="21"/>
      <c r="D44" s="21"/>
      <c r="E44" s="12"/>
      <c r="F44" s="12"/>
      <c r="G44" s="35"/>
      <c r="H44" s="99">
        <f>IF(G44="","",G44)</f>
      </c>
      <c r="I44" s="100"/>
      <c r="J44" s="17"/>
      <c r="K44" s="101" t="s">
        <v>84</v>
      </c>
      <c r="L44" s="118"/>
      <c r="M44" s="119"/>
      <c r="N44" s="47">
        <f>N43+N41</f>
        <v>0</v>
      </c>
    </row>
    <row r="45" spans="2:14" ht="24" customHeight="1">
      <c r="B45" s="33"/>
      <c r="C45" s="21"/>
      <c r="D45" s="21"/>
      <c r="E45" s="12"/>
      <c r="F45" s="12"/>
      <c r="G45" s="35"/>
      <c r="H45" s="99">
        <f>IF(G45="","",G45+H44)</f>
      </c>
      <c r="I45" s="124"/>
      <c r="J45" s="8"/>
      <c r="K45" s="74" t="s">
        <v>85</v>
      </c>
      <c r="L45" s="120"/>
      <c r="M45" s="120"/>
      <c r="N45" s="121"/>
    </row>
    <row r="46" spans="2:14" ht="24" customHeight="1">
      <c r="B46" s="33"/>
      <c r="C46" s="21"/>
      <c r="D46" s="21"/>
      <c r="E46" s="12"/>
      <c r="F46" s="12"/>
      <c r="G46" s="35"/>
      <c r="H46" s="99">
        <f>IF(G46="","",G46+H45)</f>
      </c>
      <c r="I46" s="124"/>
      <c r="J46" s="8"/>
      <c r="K46" s="97"/>
      <c r="L46" s="97"/>
      <c r="M46" s="97"/>
      <c r="N46" s="98"/>
    </row>
    <row r="47" spans="2:14" ht="24" customHeight="1">
      <c r="B47" s="116" t="s">
        <v>86</v>
      </c>
      <c r="C47" s="117"/>
      <c r="D47" s="117"/>
      <c r="E47" s="117"/>
      <c r="F47" s="45">
        <f>N41</f>
        <v>0</v>
      </c>
      <c r="G47" s="125" t="e">
        <f>F47/F48</f>
        <v>#DIV/0!</v>
      </c>
      <c r="H47" s="82" t="s">
        <v>88</v>
      </c>
      <c r="I47" s="83"/>
      <c r="J47" s="8"/>
      <c r="K47" s="97"/>
      <c r="L47" s="97"/>
      <c r="M47" s="97"/>
      <c r="N47" s="98"/>
    </row>
    <row r="48" spans="2:14" ht="24" customHeight="1">
      <c r="B48" s="122" t="s">
        <v>97</v>
      </c>
      <c r="C48" s="123"/>
      <c r="D48" s="123"/>
      <c r="E48" s="123"/>
      <c r="F48" s="54">
        <f>K34</f>
        <v>0</v>
      </c>
      <c r="G48" s="126"/>
      <c r="H48" s="86"/>
      <c r="I48" s="87"/>
      <c r="J48" s="26"/>
      <c r="K48" s="97"/>
      <c r="L48" s="111"/>
      <c r="M48" s="111"/>
      <c r="N48" s="112"/>
    </row>
    <row r="49" spans="2:14" ht="24" customHeight="1">
      <c r="B49" s="127" t="s">
        <v>87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9"/>
    </row>
    <row r="50" spans="2:14" ht="21" customHeight="1">
      <c r="B50" s="216" t="s">
        <v>85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6"/>
    </row>
    <row r="51" spans="2:14" ht="22.5" customHeight="1">
      <c r="B51" s="213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5"/>
    </row>
    <row r="52" spans="2:14" ht="22.5" customHeight="1">
      <c r="B52" s="213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5"/>
    </row>
    <row r="53" spans="2:14" ht="22.5" customHeight="1">
      <c r="B53" s="213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5"/>
    </row>
    <row r="54" spans="2:14" ht="22.5" customHeight="1">
      <c r="B54" s="213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5"/>
    </row>
    <row r="55" spans="2:14" ht="22.5" customHeight="1">
      <c r="B55" s="213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5"/>
    </row>
    <row r="56" spans="2:14" ht="24" customHeight="1">
      <c r="B56" s="213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5"/>
    </row>
    <row r="57" spans="2:14" ht="24" customHeight="1">
      <c r="B57" s="213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5"/>
    </row>
    <row r="58" spans="2:14" ht="28.5" customHeight="1">
      <c r="B58" s="213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5"/>
    </row>
    <row r="59" spans="2:14" ht="17.25" customHeight="1">
      <c r="B59" s="213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5"/>
    </row>
    <row r="60" spans="2:14" ht="24" customHeight="1">
      <c r="B60" s="213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5"/>
    </row>
    <row r="61" spans="2:14" ht="24" customHeight="1">
      <c r="B61" s="213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5"/>
    </row>
    <row r="62" spans="2:14" ht="12.75" customHeight="1">
      <c r="B62" s="213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5"/>
    </row>
    <row r="63" spans="2:14" ht="12.75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pans="2:14" ht="12.75" customHeight="1">
      <c r="B64" s="28"/>
      <c r="C64" s="28"/>
      <c r="D64" s="28"/>
      <c r="E64" s="28"/>
      <c r="F64" s="28"/>
      <c r="G64" s="29"/>
      <c r="H64" s="30"/>
      <c r="I64" s="31"/>
      <c r="J64" s="31"/>
      <c r="K64" s="31"/>
      <c r="L64" s="32"/>
      <c r="M64" s="32"/>
      <c r="N64" s="28"/>
    </row>
  </sheetData>
  <sheetProtection password="EF21" sheet="1" selectLockedCells="1"/>
  <mergeCells count="117">
    <mergeCell ref="B62:N62"/>
    <mergeCell ref="C50:N50"/>
    <mergeCell ref="B56:N56"/>
    <mergeCell ref="B57:N57"/>
    <mergeCell ref="B58:N58"/>
    <mergeCell ref="B59:N59"/>
    <mergeCell ref="B60:N60"/>
    <mergeCell ref="B61:N61"/>
    <mergeCell ref="L33:L35"/>
    <mergeCell ref="B51:N51"/>
    <mergeCell ref="B52:N52"/>
    <mergeCell ref="B53:N53"/>
    <mergeCell ref="B54:N54"/>
    <mergeCell ref="B55:N55"/>
    <mergeCell ref="E31:G31"/>
    <mergeCell ref="K26:M26"/>
    <mergeCell ref="K29:M29"/>
    <mergeCell ref="H20:I20"/>
    <mergeCell ref="H18:I18"/>
    <mergeCell ref="F35:I35"/>
    <mergeCell ref="K25:M25"/>
    <mergeCell ref="H26:I26"/>
    <mergeCell ref="M31:N31"/>
    <mergeCell ref="K31:L31"/>
    <mergeCell ref="C8:E8"/>
    <mergeCell ref="F32:N32"/>
    <mergeCell ref="H31:J31"/>
    <mergeCell ref="K41:M41"/>
    <mergeCell ref="K42:M42"/>
    <mergeCell ref="H40:I40"/>
    <mergeCell ref="H37:I38"/>
    <mergeCell ref="K38:M38"/>
    <mergeCell ref="K40:M40"/>
    <mergeCell ref="B36:I36"/>
    <mergeCell ref="F2:I2"/>
    <mergeCell ref="F3:I3"/>
    <mergeCell ref="C6:E6"/>
    <mergeCell ref="K11:M11"/>
    <mergeCell ref="H17:I17"/>
    <mergeCell ref="B21:I21"/>
    <mergeCell ref="C5:E5"/>
    <mergeCell ref="M5:N5"/>
    <mergeCell ref="H19:I19"/>
    <mergeCell ref="K21:M21"/>
    <mergeCell ref="B9:I9"/>
    <mergeCell ref="K23:M23"/>
    <mergeCell ref="K14:M14"/>
    <mergeCell ref="G10:I10"/>
    <mergeCell ref="H24:I24"/>
    <mergeCell ref="B14:I14"/>
    <mergeCell ref="H22:I22"/>
    <mergeCell ref="K24:M24"/>
    <mergeCell ref="H23:I23"/>
    <mergeCell ref="C3:E3"/>
    <mergeCell ref="M3:N3"/>
    <mergeCell ref="C4:E4"/>
    <mergeCell ref="M4:N4"/>
    <mergeCell ref="K12:M12"/>
    <mergeCell ref="E33:E35"/>
    <mergeCell ref="K4:L4"/>
    <mergeCell ref="K5:L5"/>
    <mergeCell ref="F4:J8"/>
    <mergeCell ref="B16:I16"/>
    <mergeCell ref="K2:L2"/>
    <mergeCell ref="K3:L3"/>
    <mergeCell ref="H25:I25"/>
    <mergeCell ref="C7:E7"/>
    <mergeCell ref="L7:M7"/>
    <mergeCell ref="L8:M8"/>
    <mergeCell ref="K22:M22"/>
    <mergeCell ref="L6:M6"/>
    <mergeCell ref="C2:E2"/>
    <mergeCell ref="M2:N2"/>
    <mergeCell ref="B49:N49"/>
    <mergeCell ref="K19:N20"/>
    <mergeCell ref="N6:N7"/>
    <mergeCell ref="H45:I45"/>
    <mergeCell ref="K43:M43"/>
    <mergeCell ref="H27:I27"/>
    <mergeCell ref="B33:B35"/>
    <mergeCell ref="B30:N30"/>
    <mergeCell ref="K27:M27"/>
    <mergeCell ref="K9:N10"/>
    <mergeCell ref="B48:E48"/>
    <mergeCell ref="K46:N46"/>
    <mergeCell ref="H44:I44"/>
    <mergeCell ref="H46:I46"/>
    <mergeCell ref="G47:G48"/>
    <mergeCell ref="H47:I48"/>
    <mergeCell ref="K48:N48"/>
    <mergeCell ref="B39:I39"/>
    <mergeCell ref="H42:I42"/>
    <mergeCell ref="F37:F38"/>
    <mergeCell ref="B47:E47"/>
    <mergeCell ref="K39:M39"/>
    <mergeCell ref="L45:N45"/>
    <mergeCell ref="H41:I41"/>
    <mergeCell ref="B43:I43"/>
    <mergeCell ref="K44:M44"/>
    <mergeCell ref="K47:N47"/>
    <mergeCell ref="H29:I29"/>
    <mergeCell ref="K28:M28"/>
    <mergeCell ref="H28:I28"/>
    <mergeCell ref="B37:B38"/>
    <mergeCell ref="C37:C38"/>
    <mergeCell ref="D37:D38"/>
    <mergeCell ref="E37:E38"/>
    <mergeCell ref="C33:C35"/>
    <mergeCell ref="D33:D35"/>
    <mergeCell ref="G37:G38"/>
    <mergeCell ref="B32:E32"/>
    <mergeCell ref="C31:D31"/>
    <mergeCell ref="M33:N35"/>
    <mergeCell ref="F33:I33"/>
    <mergeCell ref="F34:I34"/>
    <mergeCell ref="K34:K35"/>
    <mergeCell ref="K37:N37"/>
  </mergeCells>
  <printOptions horizontalCentered="1"/>
  <pageMargins left="0" right="0" top="0" bottom="0" header="0" footer="0"/>
  <pageSetup fitToHeight="1" fitToWidth="1" horizontalDpi="600" verticalDpi="600" orientation="portrait" scale="53" r:id="rId4"/>
  <headerFooter alignWithMargins="0">
    <oddFooter>&amp;LRev &amp;D&amp;Chttp://www.azdot.gov/business/engineering-and-construction/construction/contractor's-information/forms-and-documents</oddFooter>
  </headerFooter>
  <rowBreaks count="1" manualBreakCount="1">
    <brk id="49" min="1" max="1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Kennedy</dc:creator>
  <cp:keywords/>
  <dc:description/>
  <cp:lastModifiedBy>owner</cp:lastModifiedBy>
  <cp:lastPrinted>2021-10-18T22:36:25Z</cp:lastPrinted>
  <dcterms:created xsi:type="dcterms:W3CDTF">2013-10-22T16:05:56Z</dcterms:created>
  <dcterms:modified xsi:type="dcterms:W3CDTF">2021-10-18T22:44:23Z</dcterms:modified>
  <cp:category/>
  <cp:version/>
  <cp:contentType/>
  <cp:contentStatus/>
</cp:coreProperties>
</file>