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5" windowWidth="11295" windowHeight="5730"/>
  </bookViews>
  <sheets>
    <sheet name="Wet Agg" sheetId="1" r:id="rId1"/>
    <sheet name="Sheet1" sheetId="2" r:id="rId2"/>
    <sheet name="Dry Agg-Supplier inc Moisture %" sheetId="5" r:id="rId3"/>
  </sheets>
  <calcPr calcId="145621"/>
</workbook>
</file>

<file path=xl/calcChain.xml><?xml version="1.0" encoding="utf-8"?>
<calcChain xmlns="http://schemas.openxmlformats.org/spreadsheetml/2006/main">
  <c r="D50" i="5" l="1"/>
  <c r="H52" i="5"/>
  <c r="F52" i="5"/>
  <c r="H50" i="5"/>
  <c r="F50" i="5"/>
  <c r="H48" i="5"/>
  <c r="F48" i="5"/>
  <c r="H46" i="5"/>
  <c r="F46" i="5"/>
  <c r="H44" i="5"/>
  <c r="F44" i="5"/>
  <c r="H42" i="5"/>
  <c r="F42" i="5"/>
  <c r="H40" i="5"/>
  <c r="F40" i="5"/>
  <c r="H38" i="5"/>
  <c r="F38" i="5"/>
  <c r="H36" i="5"/>
  <c r="F36" i="5"/>
  <c r="H34" i="5"/>
  <c r="F34" i="5"/>
  <c r="H32" i="5"/>
  <c r="F32" i="5"/>
  <c r="H30" i="5"/>
  <c r="F30" i="5"/>
  <c r="H28" i="5"/>
  <c r="F28" i="5"/>
  <c r="H26" i="5"/>
  <c r="F26" i="5"/>
  <c r="H24" i="5"/>
  <c r="F24" i="5"/>
  <c r="H22" i="5"/>
  <c r="F22" i="5"/>
  <c r="H20" i="5"/>
  <c r="F20" i="5"/>
  <c r="H18" i="5"/>
  <c r="F18" i="5"/>
  <c r="H14" i="5"/>
  <c r="F14" i="5"/>
  <c r="D52" i="5"/>
  <c r="D48" i="5"/>
  <c r="D46" i="5"/>
  <c r="D44" i="5"/>
  <c r="D42" i="5"/>
  <c r="D40" i="5"/>
  <c r="D38" i="5"/>
  <c r="D36" i="5"/>
  <c r="D34" i="5"/>
  <c r="D32" i="5"/>
  <c r="D30" i="5"/>
  <c r="D28" i="5"/>
  <c r="D26" i="5"/>
  <c r="D24" i="5"/>
  <c r="D22" i="5"/>
  <c r="D20" i="5"/>
  <c r="D18" i="5"/>
  <c r="D16" i="5"/>
  <c r="H16" i="5" s="1"/>
  <c r="F16" i="5" s="1"/>
  <c r="D14" i="5"/>
  <c r="D12" i="5"/>
  <c r="H12" i="5"/>
  <c r="F12" i="5" s="1"/>
  <c r="J52" i="5"/>
  <c r="J50" i="5"/>
  <c r="J48" i="5"/>
  <c r="J46" i="5"/>
  <c r="J44" i="5"/>
  <c r="J42" i="5"/>
  <c r="J40" i="5"/>
  <c r="J38" i="5"/>
  <c r="J36" i="5"/>
  <c r="J34" i="5"/>
  <c r="J32" i="5"/>
  <c r="J30" i="5"/>
  <c r="J28" i="5"/>
  <c r="J26" i="5"/>
  <c r="J24" i="5"/>
  <c r="J22" i="5"/>
  <c r="J20" i="5"/>
  <c r="J18" i="5"/>
  <c r="F52" i="1"/>
  <c r="F50" i="1"/>
  <c r="F48" i="1"/>
  <c r="F46" i="1"/>
  <c r="F44" i="1"/>
  <c r="F42" i="1"/>
  <c r="F40" i="1"/>
  <c r="F38" i="1"/>
  <c r="F36" i="1"/>
  <c r="F34" i="1"/>
  <c r="F32" i="1"/>
  <c r="F30" i="1"/>
  <c r="F28" i="1"/>
  <c r="F26" i="1"/>
  <c r="F24" i="1"/>
  <c r="F22" i="1"/>
  <c r="F20" i="1"/>
  <c r="F18" i="1"/>
  <c r="F16" i="1"/>
  <c r="F14" i="1"/>
  <c r="F12" i="1"/>
  <c r="H12" i="1" s="1"/>
  <c r="D52" i="1"/>
  <c r="D50" i="1"/>
  <c r="D48" i="1"/>
  <c r="D46" i="1"/>
  <c r="D44" i="1"/>
  <c r="D42" i="1"/>
  <c r="D40" i="1"/>
  <c r="D38" i="1"/>
  <c r="D36" i="1"/>
  <c r="D34" i="1"/>
  <c r="D32" i="1"/>
  <c r="D30" i="1"/>
  <c r="D28" i="1"/>
  <c r="D26" i="1"/>
  <c r="D24" i="1"/>
  <c r="D22" i="1"/>
  <c r="D20" i="1"/>
  <c r="D18" i="1"/>
  <c r="D16" i="1"/>
  <c r="D14" i="1"/>
  <c r="D12" i="1"/>
  <c r="H52" i="1"/>
  <c r="H50" i="1"/>
  <c r="H48" i="1"/>
  <c r="H46" i="1"/>
  <c r="H44" i="1"/>
  <c r="H42" i="1"/>
  <c r="H40" i="1"/>
  <c r="H38" i="1"/>
  <c r="H36" i="1"/>
  <c r="H34" i="1"/>
  <c r="H32" i="1"/>
  <c r="H30" i="1"/>
  <c r="H28" i="1"/>
  <c r="H26" i="1"/>
  <c r="H24" i="1"/>
  <c r="H22" i="1"/>
  <c r="H14" i="1"/>
  <c r="H16" i="1"/>
  <c r="H18" i="1"/>
  <c r="H20" i="1"/>
  <c r="I32" i="2"/>
  <c r="I29" i="2"/>
  <c r="I26" i="2"/>
  <c r="I23" i="2"/>
  <c r="I20" i="2"/>
  <c r="I17" i="2"/>
  <c r="D16" i="2"/>
  <c r="F16" i="2" s="1"/>
  <c r="K16" i="2" s="1"/>
  <c r="O16" i="2" s="1"/>
  <c r="D19" i="2"/>
  <c r="F19" i="2"/>
  <c r="K19" i="2"/>
  <c r="O19" i="2" s="1"/>
  <c r="D22" i="2"/>
  <c r="F22" i="2"/>
  <c r="K22" i="2"/>
  <c r="O22" i="2" s="1"/>
  <c r="D25" i="2"/>
  <c r="F25" i="2"/>
  <c r="K25" i="2"/>
  <c r="O25" i="2" s="1"/>
  <c r="D28" i="2"/>
  <c r="F28" i="2"/>
  <c r="K28" i="2"/>
  <c r="O28" i="2" s="1"/>
  <c r="D31" i="2"/>
  <c r="F31" i="2"/>
  <c r="K31" i="2"/>
  <c r="O31" i="2" s="1"/>
  <c r="J16" i="5" l="1"/>
  <c r="J12" i="5"/>
  <c r="J14" i="5" s="1"/>
  <c r="O34" i="2"/>
</calcChain>
</file>

<file path=xl/comments1.xml><?xml version="1.0" encoding="utf-8"?>
<comments xmlns="http://schemas.openxmlformats.org/spreadsheetml/2006/main">
  <authors>
    <author>Sue Cochran</author>
    <author>Irene Del Castillo</author>
  </authors>
  <commentList>
    <comment ref="I4" authorId="0">
      <text>
        <r>
          <rPr>
            <b/>
            <sz val="8"/>
            <color indexed="81"/>
            <rFont val="Tahoma"/>
          </rPr>
          <t>Sue Cochran:</t>
        </r>
        <r>
          <rPr>
            <sz val="8"/>
            <color indexed="81"/>
            <rFont val="Tahoma"/>
          </rPr>
          <t xml:space="preserve">
Type I, II or III</t>
        </r>
      </text>
    </comment>
    <comment ref="D10" authorId="1">
      <text>
        <r>
          <rPr>
            <b/>
            <sz val="9"/>
            <color indexed="81"/>
            <rFont val="Tahoma"/>
            <family val="2"/>
          </rPr>
          <t>(B12-F12)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0" authorId="1">
      <text>
        <r>
          <rPr>
            <b/>
            <sz val="9"/>
            <color indexed="81"/>
            <rFont val="Tahoma"/>
            <family val="2"/>
          </rPr>
          <t>((B12/(1+C12))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Sue Cochran</author>
    <author>Irene Del Castillo</author>
  </authors>
  <commentList>
    <comment ref="K4" authorId="0">
      <text>
        <r>
          <rPr>
            <b/>
            <sz val="8"/>
            <color indexed="81"/>
            <rFont val="Tahoma"/>
          </rPr>
          <t>Sue Cochran:</t>
        </r>
        <r>
          <rPr>
            <sz val="8"/>
            <color indexed="81"/>
            <rFont val="Tahoma"/>
          </rPr>
          <t xml:space="preserve">
Type I, II or III</t>
        </r>
      </text>
    </comment>
    <comment ref="C10" authorId="1">
      <text>
        <r>
          <rPr>
            <b/>
            <sz val="9"/>
            <color indexed="81"/>
            <rFont val="Tahoma"/>
            <family val="2"/>
          </rPr>
          <t>Input moisture on the supplier's ticket / invoice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0" authorId="1">
      <text>
        <r>
          <rPr>
            <b/>
            <sz val="9"/>
            <color indexed="81"/>
            <rFont val="Tahoma"/>
            <family val="2"/>
          </rPr>
          <t>=(B*(1+C))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0" authorId="1">
      <text>
        <r>
          <rPr>
            <b/>
            <sz val="9"/>
            <color indexed="81"/>
            <rFont val="Tahoma"/>
            <family val="2"/>
          </rPr>
          <t>(D12-H12)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0" authorId="1">
      <text>
        <r>
          <rPr>
            <b/>
            <sz val="9"/>
            <color indexed="81"/>
            <rFont val="Tahoma"/>
            <family val="2"/>
          </rPr>
          <t>(D12/(1+E12))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<sst xmlns="http://schemas.openxmlformats.org/spreadsheetml/2006/main" count="64" uniqueCount="31">
  <si>
    <t>MOISTURE ADJUSTMENT CALCULATIONS</t>
  </si>
  <si>
    <t>ITEM 4040162 - COVER MATERIAL</t>
  </si>
  <si>
    <t>PROJECT:</t>
  </si>
  <si>
    <t>H819501P</t>
  </si>
  <si>
    <t>CONTRACTOR:</t>
  </si>
  <si>
    <t>International Surfacing Systems</t>
  </si>
  <si>
    <t>UNIT WEIGHT:</t>
  </si>
  <si>
    <t>Tons</t>
  </si>
  <si>
    <t>Ave Moist</t>
  </si>
  <si>
    <t>Tons of Moisture</t>
  </si>
  <si>
    <t>Dry Tons</t>
  </si>
  <si>
    <t>COCHRAN'S VERIFICATION SPREADSHEET</t>
  </si>
  <si>
    <t>(Lab Test Report)</t>
  </si>
  <si>
    <t>Moist to deduct</t>
  </si>
  <si>
    <t>Tons lesss moisture</t>
  </si>
  <si>
    <t>TONS TO CY / UW</t>
  </si>
  <si>
    <t>CUBIC FT.</t>
  </si>
  <si>
    <t>ADJUSTED CY FOR PAYMENT</t>
  </si>
  <si>
    <t>x</t>
  </si>
  <si>
    <t>=</t>
  </si>
  <si>
    <t>/</t>
  </si>
  <si>
    <t>Date</t>
  </si>
  <si>
    <t>FILL IN ALL INFO IN THE YELLOW FIELDS / PAY EACH DAY FROM THE BLUE FIELDS</t>
  </si>
  <si>
    <t>AGGREGATE TYPE</t>
  </si>
  <si>
    <t>Running Total of Tons</t>
  </si>
  <si>
    <t>BID ITEM NO.</t>
  </si>
  <si>
    <t>TRACS:</t>
  </si>
  <si>
    <r>
      <t xml:space="preserve">Ave Moist </t>
    </r>
    <r>
      <rPr>
        <b/>
        <sz val="9"/>
        <color indexed="10"/>
        <rFont val="Arial"/>
        <family val="2"/>
      </rPr>
      <t>(From Lab)</t>
    </r>
  </si>
  <si>
    <t>Wet Tons</t>
  </si>
  <si>
    <t>Moisture % per Supplier Ticket</t>
  </si>
  <si>
    <t>FOR CHIP SEALS and MICRO SEALS BY THE 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</si>
</sst>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.0000_);_(* \(#,##0.0000\);_(* &quot;-&quot;??_);_(@_)"/>
    <numFmt numFmtId="165" formatCode="0.0%"/>
    <numFmt numFmtId="166" formatCode="[$-409]d\-mmm\-yy;@"/>
  </numFmts>
  <fonts count="25" x14ac:knownFonts="1">
    <font>
      <sz val="10"/>
      <name val="Arial"/>
    </font>
    <font>
      <sz val="10"/>
      <name val="Arial"/>
    </font>
    <font>
      <b/>
      <sz val="10"/>
      <name val="Tahoma"/>
      <family val="2"/>
    </font>
    <font>
      <sz val="10"/>
      <name val="Tahoma"/>
      <family val="2"/>
    </font>
    <font>
      <b/>
      <sz val="12"/>
      <name val="Tahoma"/>
      <family val="2"/>
    </font>
    <font>
      <b/>
      <sz val="14"/>
      <name val="Tahoma"/>
      <family val="2"/>
    </font>
    <font>
      <b/>
      <sz val="8"/>
      <name val="Tahoma"/>
      <family val="2"/>
    </font>
    <font>
      <b/>
      <u/>
      <sz val="8"/>
      <name val="Tahoma"/>
      <family val="2"/>
    </font>
    <font>
      <u/>
      <sz val="10"/>
      <name val="Tahoma"/>
      <family val="2"/>
    </font>
    <font>
      <b/>
      <sz val="10"/>
      <name val="Arial"/>
      <family val="2"/>
    </font>
    <font>
      <b/>
      <sz val="10"/>
      <color indexed="10"/>
      <name val="Tahoma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8"/>
      <color indexed="81"/>
      <name val="Tahoma"/>
    </font>
    <font>
      <b/>
      <sz val="8"/>
      <color indexed="81"/>
      <name val="Tahoma"/>
    </font>
    <font>
      <b/>
      <i/>
      <sz val="10"/>
      <color indexed="10"/>
      <name val="Arial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59999389629810485"/>
        <bgColor indexed="65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9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centerContinuous"/>
    </xf>
    <xf numFmtId="0" fontId="3" fillId="0" borderId="0" xfId="0" applyFont="1" applyAlignment="1">
      <alignment horizontal="center"/>
    </xf>
    <xf numFmtId="0" fontId="3" fillId="0" borderId="0" xfId="0" applyFont="1"/>
    <xf numFmtId="0" fontId="2" fillId="0" borderId="0" xfId="0" applyFont="1"/>
    <xf numFmtId="0" fontId="5" fillId="0" borderId="0" xfId="0" applyFont="1" applyBorder="1" applyAlignment="1">
      <alignment horizontal="centerContinuous"/>
    </xf>
    <xf numFmtId="0" fontId="6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2" fontId="3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3" fillId="0" borderId="0" xfId="0" applyNumberFormat="1" applyFont="1"/>
    <xf numFmtId="49" fontId="3" fillId="0" borderId="0" xfId="0" applyNumberFormat="1" applyFont="1"/>
    <xf numFmtId="49" fontId="0" fillId="0" borderId="0" xfId="0" applyNumberFormat="1"/>
    <xf numFmtId="2" fontId="3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2" fontId="2" fillId="0" borderId="0" xfId="0" applyNumberFormat="1" applyFont="1" applyBorder="1" applyAlignment="1">
      <alignment horizontal="center"/>
    </xf>
    <xf numFmtId="10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wrapText="1"/>
    </xf>
    <xf numFmtId="2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wrapText="1"/>
    </xf>
    <xf numFmtId="2" fontId="2" fillId="0" borderId="0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40" fontId="3" fillId="0" borderId="0" xfId="0" applyNumberFormat="1" applyFont="1" applyAlignment="1">
      <alignment horizontal="center"/>
    </xf>
    <xf numFmtId="40" fontId="9" fillId="0" borderId="0" xfId="0" applyNumberFormat="1" applyFont="1"/>
    <xf numFmtId="0" fontId="10" fillId="0" borderId="0" xfId="0" applyFont="1" applyAlignment="1">
      <alignment horizontal="center"/>
    </xf>
    <xf numFmtId="0" fontId="3" fillId="0" borderId="0" xfId="0" applyNumberFormat="1" applyFont="1" applyAlignment="1">
      <alignment horizontal="center"/>
    </xf>
    <xf numFmtId="40" fontId="0" fillId="0" borderId="0" xfId="0" applyNumberFormat="1"/>
    <xf numFmtId="10" fontId="11" fillId="2" borderId="1" xfId="0" applyNumberFormat="1" applyFont="1" applyFill="1" applyBorder="1" applyAlignment="1" applyProtection="1">
      <alignment horizontal="center"/>
      <protection locked="0"/>
    </xf>
    <xf numFmtId="10" fontId="11" fillId="2" borderId="2" xfId="2" applyNumberFormat="1" applyFont="1" applyFill="1" applyBorder="1" applyAlignment="1" applyProtection="1">
      <alignment horizontal="center"/>
      <protection locked="0"/>
    </xf>
    <xf numFmtId="166" fontId="11" fillId="2" borderId="2" xfId="0" applyNumberFormat="1" applyFont="1" applyFill="1" applyBorder="1" applyAlignment="1" applyProtection="1">
      <alignment horizontal="center"/>
      <protection locked="0"/>
    </xf>
    <xf numFmtId="166" fontId="11" fillId="2" borderId="1" xfId="0" applyNumberFormat="1" applyFont="1" applyFill="1" applyBorder="1" applyAlignment="1" applyProtection="1">
      <alignment horizontal="center"/>
      <protection locked="0"/>
    </xf>
    <xf numFmtId="40" fontId="11" fillId="2" borderId="2" xfId="0" applyNumberFormat="1" applyFont="1" applyFill="1" applyBorder="1" applyAlignment="1" applyProtection="1">
      <alignment horizontal="center"/>
      <protection locked="0"/>
    </xf>
    <xf numFmtId="40" fontId="11" fillId="2" borderId="1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center"/>
    </xf>
    <xf numFmtId="40" fontId="11" fillId="0" borderId="0" xfId="0" applyNumberFormat="1" applyFont="1" applyBorder="1" applyAlignment="1" applyProtection="1">
      <alignment horizontal="center"/>
    </xf>
    <xf numFmtId="40" fontId="9" fillId="0" borderId="0" xfId="0" applyNumberFormat="1" applyFont="1" applyBorder="1" applyAlignment="1" applyProtection="1">
      <alignment horizontal="center"/>
    </xf>
    <xf numFmtId="40" fontId="9" fillId="0" borderId="0" xfId="0" applyNumberFormat="1" applyFont="1" applyProtection="1"/>
    <xf numFmtId="0" fontId="11" fillId="0" borderId="0" xfId="0" applyFont="1" applyProtection="1"/>
    <xf numFmtId="40" fontId="13" fillId="0" borderId="0" xfId="0" applyNumberFormat="1" applyFont="1" applyBorder="1" applyAlignment="1" applyProtection="1">
      <alignment horizontal="centerContinuous"/>
    </xf>
    <xf numFmtId="0" fontId="13" fillId="0" borderId="0" xfId="0" applyFont="1" applyBorder="1" applyAlignment="1" applyProtection="1">
      <alignment horizontal="centerContinuous"/>
    </xf>
    <xf numFmtId="0" fontId="11" fillId="0" borderId="0" xfId="0" applyFont="1" applyAlignment="1" applyProtection="1">
      <alignment horizontal="center"/>
    </xf>
    <xf numFmtId="40" fontId="11" fillId="0" borderId="0" xfId="0" applyNumberFormat="1" applyFont="1" applyAlignment="1" applyProtection="1">
      <alignment horizontal="center"/>
    </xf>
    <xf numFmtId="40" fontId="9" fillId="0" borderId="0" xfId="0" applyNumberFormat="1" applyFont="1" applyAlignment="1" applyProtection="1">
      <alignment horizontal="center"/>
    </xf>
    <xf numFmtId="0" fontId="9" fillId="0" borderId="0" xfId="0" applyFont="1" applyAlignment="1" applyProtection="1">
      <alignment horizontal="left"/>
    </xf>
    <xf numFmtId="40" fontId="9" fillId="0" borderId="0" xfId="0" applyNumberFormat="1" applyFont="1" applyAlignment="1" applyProtection="1">
      <alignment horizontal="left"/>
    </xf>
    <xf numFmtId="0" fontId="15" fillId="0" borderId="0" xfId="0" applyFont="1" applyAlignment="1" applyProtection="1">
      <alignment horizontal="center" wrapText="1"/>
    </xf>
    <xf numFmtId="40" fontId="15" fillId="0" borderId="0" xfId="0" applyNumberFormat="1" applyFont="1" applyAlignment="1" applyProtection="1">
      <alignment horizontal="center" wrapText="1"/>
    </xf>
    <xf numFmtId="0" fontId="16" fillId="0" borderId="0" xfId="0" applyFont="1" applyAlignment="1" applyProtection="1">
      <alignment horizontal="center" wrapText="1"/>
    </xf>
    <xf numFmtId="0" fontId="16" fillId="0" borderId="0" xfId="0" applyFont="1" applyAlignment="1" applyProtection="1">
      <alignment wrapText="1"/>
    </xf>
    <xf numFmtId="40" fontId="9" fillId="3" borderId="0" xfId="0" applyNumberFormat="1" applyFont="1" applyFill="1" applyAlignment="1" applyProtection="1">
      <alignment horizontal="center"/>
    </xf>
    <xf numFmtId="166" fontId="11" fillId="0" borderId="3" xfId="0" applyNumberFormat="1" applyFont="1" applyBorder="1" applyAlignment="1" applyProtection="1">
      <alignment horizontal="center"/>
    </xf>
    <xf numFmtId="40" fontId="11" fillId="0" borderId="3" xfId="0" applyNumberFormat="1" applyFont="1" applyBorder="1" applyAlignment="1" applyProtection="1">
      <alignment horizontal="center"/>
    </xf>
    <xf numFmtId="164" fontId="11" fillId="0" borderId="3" xfId="0" applyNumberFormat="1" applyFont="1" applyBorder="1" applyAlignment="1" applyProtection="1">
      <alignment horizontal="center"/>
    </xf>
    <xf numFmtId="43" fontId="11" fillId="0" borderId="3" xfId="0" applyNumberFormat="1" applyFont="1" applyBorder="1" applyAlignment="1" applyProtection="1">
      <alignment horizontal="center"/>
    </xf>
    <xf numFmtId="0" fontId="11" fillId="0" borderId="3" xfId="0" applyFont="1" applyBorder="1" applyAlignment="1" applyProtection="1">
      <alignment horizontal="center"/>
    </xf>
    <xf numFmtId="40" fontId="9" fillId="0" borderId="3" xfId="0" applyNumberFormat="1" applyFont="1" applyBorder="1" applyAlignment="1" applyProtection="1">
      <alignment horizontal="center"/>
    </xf>
    <xf numFmtId="40" fontId="9" fillId="0" borderId="4" xfId="0" applyNumberFormat="1" applyFont="1" applyBorder="1" applyProtection="1"/>
    <xf numFmtId="0" fontId="14" fillId="0" borderId="3" xfId="0" applyFont="1" applyBorder="1" applyAlignment="1" applyProtection="1">
      <alignment horizontal="center"/>
    </xf>
    <xf numFmtId="0" fontId="9" fillId="0" borderId="3" xfId="0" applyFont="1" applyBorder="1" applyAlignment="1" applyProtection="1">
      <alignment horizontal="center"/>
    </xf>
    <xf numFmtId="14" fontId="9" fillId="0" borderId="0" xfId="0" applyNumberFormat="1" applyFont="1" applyAlignment="1" applyProtection="1">
      <alignment horizontal="center"/>
    </xf>
    <xf numFmtId="0" fontId="9" fillId="0" borderId="0" xfId="0" applyFont="1" applyFill="1" applyBorder="1" applyAlignment="1" applyProtection="1">
      <alignment horizontal="left"/>
    </xf>
    <xf numFmtId="40" fontId="9" fillId="2" borderId="5" xfId="0" applyNumberFormat="1" applyFont="1" applyFill="1" applyBorder="1" applyProtection="1">
      <protection locked="0"/>
    </xf>
    <xf numFmtId="0" fontId="9" fillId="0" borderId="0" xfId="0" applyFont="1" applyBorder="1" applyAlignment="1" applyProtection="1">
      <alignment horizontal="left"/>
    </xf>
    <xf numFmtId="0" fontId="17" fillId="0" borderId="0" xfId="0" applyFont="1" applyBorder="1" applyAlignment="1" applyProtection="1">
      <alignment horizontal="left"/>
    </xf>
    <xf numFmtId="0" fontId="17" fillId="0" borderId="0" xfId="0" applyFont="1" applyAlignment="1">
      <alignment horizontal="left"/>
    </xf>
    <xf numFmtId="0" fontId="20" fillId="0" borderId="0" xfId="0" applyFont="1" applyAlignment="1" applyProtection="1">
      <alignment horizontal="left"/>
    </xf>
    <xf numFmtId="165" fontId="11" fillId="2" borderId="2" xfId="2" applyNumberFormat="1" applyFont="1" applyFill="1" applyBorder="1" applyAlignment="1" applyProtection="1">
      <alignment horizontal="center"/>
      <protection locked="0"/>
    </xf>
    <xf numFmtId="9" fontId="11" fillId="0" borderId="3" xfId="2" applyFont="1" applyBorder="1" applyAlignment="1" applyProtection="1">
      <alignment horizontal="center"/>
    </xf>
    <xf numFmtId="43" fontId="9" fillId="3" borderId="0" xfId="1" applyFont="1" applyFill="1" applyAlignment="1" applyProtection="1">
      <alignment horizontal="center"/>
    </xf>
    <xf numFmtId="43" fontId="9" fillId="0" borderId="3" xfId="1" applyFont="1" applyBorder="1" applyAlignment="1" applyProtection="1">
      <alignment horizontal="center"/>
    </xf>
    <xf numFmtId="43" fontId="9" fillId="0" borderId="0" xfId="1" applyFont="1" applyFill="1" applyAlignment="1" applyProtection="1">
      <alignment horizontal="right"/>
    </xf>
    <xf numFmtId="9" fontId="11" fillId="0" borderId="3" xfId="2" applyFont="1" applyFill="1" applyBorder="1" applyAlignment="1" applyProtection="1">
      <alignment horizontal="center"/>
    </xf>
    <xf numFmtId="40" fontId="11" fillId="0" borderId="3" xfId="0" applyNumberFormat="1" applyFont="1" applyFill="1" applyBorder="1" applyAlignment="1" applyProtection="1">
      <alignment horizontal="center"/>
    </xf>
    <xf numFmtId="43" fontId="22" fillId="0" borderId="0" xfId="3" applyNumberFormat="1" applyFill="1" applyAlignment="1" applyProtection="1">
      <alignment horizontal="right"/>
    </xf>
    <xf numFmtId="0" fontId="9" fillId="2" borderId="6" xfId="0" applyFont="1" applyFill="1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12" fillId="0" borderId="0" xfId="0" applyFont="1" applyBorder="1" applyAlignment="1" applyProtection="1">
      <alignment horizontal="center"/>
    </xf>
    <xf numFmtId="0" fontId="13" fillId="2" borderId="6" xfId="0" applyFont="1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protection locked="0"/>
    </xf>
    <xf numFmtId="40" fontId="9" fillId="2" borderId="6" xfId="0" applyNumberFormat="1" applyFont="1" applyFill="1" applyBorder="1" applyAlignment="1" applyProtection="1">
      <protection locked="0"/>
    </xf>
    <xf numFmtId="0" fontId="20" fillId="0" borderId="0" xfId="0" applyFont="1" applyBorder="1" applyAlignment="1" applyProtection="1">
      <alignment horizontal="center"/>
    </xf>
  </cellXfs>
  <cellStyles count="4">
    <cellStyle name="40% - Accent3" xfId="3" builtinId="39"/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56"/>
  <sheetViews>
    <sheetView tabSelected="1" workbookViewId="0">
      <selection activeCell="C4" sqref="C4:D4"/>
    </sheetView>
  </sheetViews>
  <sheetFormatPr defaultRowHeight="12.75" x14ac:dyDescent="0.2"/>
  <cols>
    <col min="1" max="1" width="10.7109375" style="48" customWidth="1"/>
    <col min="2" max="2" width="10.7109375" style="49" customWidth="1"/>
    <col min="3" max="4" width="10.7109375" style="48" customWidth="1"/>
    <col min="5" max="5" width="1.7109375" style="48" customWidth="1"/>
    <col min="6" max="6" width="10.7109375" style="50" customWidth="1"/>
    <col min="7" max="7" width="1.7109375" style="48" customWidth="1"/>
    <col min="8" max="8" width="11.42578125" style="44" bestFit="1" customWidth="1"/>
    <col min="9" max="16384" width="9.140625" style="45"/>
  </cols>
  <sheetData>
    <row r="1" spans="1:9" x14ac:dyDescent="0.2">
      <c r="A1" s="89" t="s">
        <v>30</v>
      </c>
      <c r="B1" s="89"/>
      <c r="C1" s="89"/>
      <c r="D1" s="89"/>
      <c r="E1" s="89"/>
      <c r="F1" s="89"/>
      <c r="G1" s="89"/>
      <c r="H1" s="89"/>
      <c r="I1" s="89"/>
    </row>
    <row r="2" spans="1:9" x14ac:dyDescent="0.2">
      <c r="A2" s="71"/>
      <c r="B2" s="72"/>
      <c r="C2" s="72"/>
      <c r="D2" s="72"/>
      <c r="E2" s="41"/>
      <c r="F2" s="43"/>
      <c r="G2" s="41"/>
    </row>
    <row r="3" spans="1:9" ht="18.75" thickBot="1" x14ac:dyDescent="0.3">
      <c r="A3" s="85" t="s">
        <v>0</v>
      </c>
      <c r="B3" s="85"/>
      <c r="C3" s="85"/>
      <c r="D3" s="85"/>
      <c r="E3" s="85"/>
      <c r="F3" s="85"/>
      <c r="G3" s="85"/>
      <c r="H3" s="85"/>
      <c r="I3" s="85"/>
    </row>
    <row r="4" spans="1:9" ht="16.5" thickBot="1" x14ac:dyDescent="0.3">
      <c r="A4" s="51" t="s">
        <v>25</v>
      </c>
      <c r="B4" s="46"/>
      <c r="C4" s="86"/>
      <c r="D4" s="87"/>
      <c r="E4" s="47"/>
      <c r="F4" s="70" t="s">
        <v>23</v>
      </c>
      <c r="G4" s="47"/>
      <c r="I4" s="69"/>
    </row>
    <row r="5" spans="1:9" ht="13.5" thickBot="1" x14ac:dyDescent="0.25"/>
    <row r="6" spans="1:9" ht="13.5" thickBot="1" x14ac:dyDescent="0.25">
      <c r="A6" s="51" t="s">
        <v>2</v>
      </c>
      <c r="C6" s="82"/>
      <c r="D6" s="84"/>
      <c r="F6" s="50" t="s">
        <v>26</v>
      </c>
      <c r="H6" s="88"/>
      <c r="I6" s="87"/>
    </row>
    <row r="7" spans="1:9" ht="13.5" thickBot="1" x14ac:dyDescent="0.25">
      <c r="A7" s="51" t="s">
        <v>4</v>
      </c>
      <c r="B7" s="52"/>
      <c r="C7" s="82"/>
      <c r="D7" s="83"/>
      <c r="E7" s="83"/>
      <c r="F7" s="84"/>
      <c r="G7" s="68"/>
    </row>
    <row r="8" spans="1:9" x14ac:dyDescent="0.2">
      <c r="A8" s="41"/>
      <c r="B8" s="42"/>
    </row>
    <row r="10" spans="1:9" s="56" customFormat="1" ht="32.25" customHeight="1" x14ac:dyDescent="0.2">
      <c r="A10" s="53" t="s">
        <v>21</v>
      </c>
      <c r="B10" s="54" t="s">
        <v>7</v>
      </c>
      <c r="C10" s="53" t="s">
        <v>27</v>
      </c>
      <c r="D10" s="53" t="s">
        <v>9</v>
      </c>
      <c r="E10" s="53"/>
      <c r="F10" s="54" t="s">
        <v>10</v>
      </c>
      <c r="G10" s="55"/>
      <c r="H10" s="54" t="s">
        <v>24</v>
      </c>
    </row>
    <row r="12" spans="1:9" x14ac:dyDescent="0.2">
      <c r="A12" s="37"/>
      <c r="B12" s="39"/>
      <c r="C12" s="36"/>
      <c r="D12" s="49" t="str">
        <f>IF(A12="","",(B12-F12))</f>
        <v/>
      </c>
      <c r="F12" s="57" t="str">
        <f>IF(A12="","",((B12/(1+C12))))</f>
        <v/>
      </c>
      <c r="H12" s="44" t="str">
        <f>F12</f>
        <v/>
      </c>
    </row>
    <row r="13" spans="1:9" ht="13.5" thickBot="1" x14ac:dyDescent="0.25">
      <c r="A13" s="58"/>
      <c r="B13" s="59"/>
      <c r="C13" s="60"/>
      <c r="D13" s="61"/>
      <c r="E13" s="62"/>
      <c r="F13" s="63"/>
      <c r="G13" s="62"/>
    </row>
    <row r="14" spans="1:9" x14ac:dyDescent="0.2">
      <c r="A14" s="38"/>
      <c r="B14" s="40"/>
      <c r="C14" s="35"/>
      <c r="D14" s="49" t="str">
        <f>IF(A14="","",(B14-F14))</f>
        <v/>
      </c>
      <c r="F14" s="57" t="str">
        <f>IF(A14="","",((B14/(1+C14))))</f>
        <v/>
      </c>
      <c r="H14" s="64" t="str">
        <f>IF(A14="","",(H12+F14))</f>
        <v/>
      </c>
    </row>
    <row r="15" spans="1:9" ht="13.5" thickBot="1" x14ac:dyDescent="0.25">
      <c r="A15" s="58"/>
      <c r="B15" s="59"/>
      <c r="C15" s="62"/>
      <c r="D15" s="62"/>
      <c r="E15" s="62"/>
      <c r="F15" s="63"/>
      <c r="G15" s="62"/>
    </row>
    <row r="16" spans="1:9" x14ac:dyDescent="0.2">
      <c r="A16" s="38"/>
      <c r="B16" s="40"/>
      <c r="C16" s="35"/>
      <c r="D16" s="49" t="str">
        <f>IF(A16="","",(B16-F16))</f>
        <v/>
      </c>
      <c r="F16" s="57" t="str">
        <f>IF(A16="","",((B16/(1+C16))))</f>
        <v/>
      </c>
      <c r="H16" s="64" t="str">
        <f>IF(A16="","",(H14+F16))</f>
        <v/>
      </c>
    </row>
    <row r="17" spans="1:8" ht="13.5" thickBot="1" x14ac:dyDescent="0.25">
      <c r="A17" s="58"/>
      <c r="B17" s="59"/>
      <c r="C17" s="62"/>
      <c r="D17" s="62"/>
      <c r="E17" s="62"/>
      <c r="F17" s="63"/>
      <c r="G17" s="62"/>
    </row>
    <row r="18" spans="1:8" x14ac:dyDescent="0.2">
      <c r="A18" s="38"/>
      <c r="B18" s="40"/>
      <c r="C18" s="35"/>
      <c r="D18" s="49" t="str">
        <f>IF(A18="","",(B18-F18))</f>
        <v/>
      </c>
      <c r="F18" s="57" t="str">
        <f>IF(A18="","",((B18/(1+C18))))</f>
        <v/>
      </c>
      <c r="H18" s="64" t="str">
        <f>IF(A18="","",(H16+F18))</f>
        <v/>
      </c>
    </row>
    <row r="19" spans="1:8" ht="13.5" thickBot="1" x14ac:dyDescent="0.25">
      <c r="A19" s="58"/>
      <c r="B19" s="59"/>
      <c r="C19" s="62"/>
      <c r="D19" s="65"/>
      <c r="E19" s="66"/>
      <c r="F19" s="63"/>
      <c r="G19" s="66"/>
    </row>
    <row r="20" spans="1:8" x14ac:dyDescent="0.2">
      <c r="A20" s="38"/>
      <c r="B20" s="40"/>
      <c r="C20" s="35"/>
      <c r="D20" s="49" t="str">
        <f>IF(A20="","",(B20-F20))</f>
        <v/>
      </c>
      <c r="F20" s="57" t="str">
        <f>IF(A20="","",((B20/(1+C20))))</f>
        <v/>
      </c>
      <c r="H20" s="64" t="str">
        <f>IF(A20="","",(H18+F20))</f>
        <v/>
      </c>
    </row>
    <row r="21" spans="1:8" ht="13.5" thickBot="1" x14ac:dyDescent="0.25">
      <c r="A21" s="58"/>
      <c r="B21" s="59"/>
      <c r="C21" s="62"/>
      <c r="D21" s="62"/>
      <c r="E21" s="62"/>
      <c r="F21" s="63"/>
      <c r="G21" s="62"/>
    </row>
    <row r="22" spans="1:8" x14ac:dyDescent="0.2">
      <c r="A22" s="38"/>
      <c r="B22" s="40"/>
      <c r="C22" s="35"/>
      <c r="D22" s="49" t="str">
        <f>IF(A22="","",(B22-F22))</f>
        <v/>
      </c>
      <c r="F22" s="57" t="str">
        <f>IF(A22="","",((B22/(1+C22))))</f>
        <v/>
      </c>
      <c r="H22" s="64" t="str">
        <f>IF(A22="","",(H20+F22))</f>
        <v/>
      </c>
    </row>
    <row r="23" spans="1:8" ht="13.5" thickBot="1" x14ac:dyDescent="0.25">
      <c r="A23" s="58"/>
      <c r="B23" s="59"/>
      <c r="C23" s="62"/>
      <c r="D23" s="62"/>
      <c r="E23" s="62"/>
      <c r="F23" s="63"/>
      <c r="G23" s="62"/>
    </row>
    <row r="24" spans="1:8" x14ac:dyDescent="0.2">
      <c r="A24" s="38"/>
      <c r="B24" s="40"/>
      <c r="C24" s="35"/>
      <c r="D24" s="49" t="str">
        <f>IF(A24="","",(B24-F24))</f>
        <v/>
      </c>
      <c r="F24" s="57" t="str">
        <f>IF(A24="","",((B24/(1+C24))))</f>
        <v/>
      </c>
      <c r="H24" s="64" t="str">
        <f>IF(A24="","",(H22+F24))</f>
        <v/>
      </c>
    </row>
    <row r="25" spans="1:8" ht="13.5" thickBot="1" x14ac:dyDescent="0.25">
      <c r="A25" s="58"/>
      <c r="B25" s="59"/>
      <c r="C25" s="62"/>
      <c r="D25" s="62"/>
      <c r="E25" s="62"/>
      <c r="F25" s="63"/>
      <c r="G25" s="62"/>
    </row>
    <row r="26" spans="1:8" x14ac:dyDescent="0.2">
      <c r="A26" s="38"/>
      <c r="B26" s="40"/>
      <c r="C26" s="35"/>
      <c r="D26" s="49" t="str">
        <f>IF(A26="","",(B26-F26))</f>
        <v/>
      </c>
      <c r="F26" s="57" t="str">
        <f>IF(A26="","",((B26/(1+C26))))</f>
        <v/>
      </c>
      <c r="H26" s="64" t="str">
        <f>IF(A26="","",(H24+F26))</f>
        <v/>
      </c>
    </row>
    <row r="27" spans="1:8" ht="13.5" thickBot="1" x14ac:dyDescent="0.25">
      <c r="A27" s="58"/>
      <c r="B27" s="59"/>
      <c r="C27" s="62"/>
      <c r="D27" s="62"/>
      <c r="E27" s="62"/>
      <c r="F27" s="63"/>
      <c r="G27" s="62"/>
    </row>
    <row r="28" spans="1:8" x14ac:dyDescent="0.2">
      <c r="A28" s="38"/>
      <c r="B28" s="40"/>
      <c r="C28" s="35"/>
      <c r="D28" s="49" t="str">
        <f>IF(A28="","",(B28-F28))</f>
        <v/>
      </c>
      <c r="F28" s="57" t="str">
        <f>IF(A28="","",((B28/(1+C28))))</f>
        <v/>
      </c>
      <c r="H28" s="64" t="str">
        <f>IF(A28="","",(H26+F28))</f>
        <v/>
      </c>
    </row>
    <row r="29" spans="1:8" ht="13.5" thickBot="1" x14ac:dyDescent="0.25">
      <c r="A29" s="58"/>
      <c r="B29" s="59"/>
      <c r="C29" s="62"/>
      <c r="D29" s="62"/>
      <c r="E29" s="62"/>
      <c r="F29" s="63"/>
      <c r="G29" s="62"/>
    </row>
    <row r="30" spans="1:8" x14ac:dyDescent="0.2">
      <c r="A30" s="38"/>
      <c r="B30" s="40"/>
      <c r="C30" s="35"/>
      <c r="D30" s="49" t="str">
        <f>IF(A30="","",(B30-F30))</f>
        <v/>
      </c>
      <c r="F30" s="57" t="str">
        <f>IF(A30="","",((B30/(1+C30))))</f>
        <v/>
      </c>
      <c r="H30" s="64" t="str">
        <f>IF(A30="","",(H28+F30))</f>
        <v/>
      </c>
    </row>
    <row r="31" spans="1:8" ht="13.5" thickBot="1" x14ac:dyDescent="0.25">
      <c r="A31" s="58"/>
      <c r="B31" s="59"/>
      <c r="C31" s="62"/>
      <c r="D31" s="62"/>
      <c r="E31" s="62"/>
      <c r="F31" s="63"/>
      <c r="G31" s="62"/>
    </row>
    <row r="32" spans="1:8" x14ac:dyDescent="0.2">
      <c r="A32" s="38"/>
      <c r="B32" s="40"/>
      <c r="C32" s="35"/>
      <c r="D32" s="49" t="str">
        <f>IF(A32="","",(B32-F32))</f>
        <v/>
      </c>
      <c r="F32" s="57" t="str">
        <f>IF(A32="","",((B32/(1+C32))))</f>
        <v/>
      </c>
      <c r="H32" s="64" t="str">
        <f>IF(A32="","",(H30+F32))</f>
        <v/>
      </c>
    </row>
    <row r="33" spans="1:8" ht="13.5" thickBot="1" x14ac:dyDescent="0.25">
      <c r="A33" s="58"/>
      <c r="B33" s="59"/>
      <c r="C33" s="62"/>
      <c r="D33" s="62"/>
      <c r="E33" s="62"/>
      <c r="F33" s="63"/>
      <c r="G33" s="62"/>
    </row>
    <row r="34" spans="1:8" x14ac:dyDescent="0.2">
      <c r="A34" s="38"/>
      <c r="B34" s="40"/>
      <c r="C34" s="35"/>
      <c r="D34" s="49" t="str">
        <f>IF(A34="","",(B34-F34))</f>
        <v/>
      </c>
      <c r="F34" s="57" t="str">
        <f>IF(A34="","",((B34/(1+C34))))</f>
        <v/>
      </c>
      <c r="H34" s="64" t="str">
        <f>IF(A34="","",(H32+F34))</f>
        <v/>
      </c>
    </row>
    <row r="35" spans="1:8" ht="13.5" thickBot="1" x14ac:dyDescent="0.25">
      <c r="A35" s="58"/>
      <c r="B35" s="59"/>
      <c r="C35" s="62"/>
      <c r="D35" s="62"/>
      <c r="E35" s="62"/>
      <c r="F35" s="63"/>
      <c r="G35" s="62"/>
    </row>
    <row r="36" spans="1:8" x14ac:dyDescent="0.2">
      <c r="A36" s="38"/>
      <c r="B36" s="40"/>
      <c r="C36" s="35"/>
      <c r="D36" s="49" t="str">
        <f>IF(A36="","",(B36-F36))</f>
        <v/>
      </c>
      <c r="F36" s="57" t="str">
        <f>IF(A36="","",((B36/(1+C36))))</f>
        <v/>
      </c>
      <c r="H36" s="64" t="str">
        <f>IF(A36="","",(H34+F36))</f>
        <v/>
      </c>
    </row>
    <row r="37" spans="1:8" ht="13.5" thickBot="1" x14ac:dyDescent="0.25">
      <c r="A37" s="58"/>
      <c r="B37" s="59"/>
      <c r="C37" s="62"/>
      <c r="D37" s="62"/>
      <c r="E37" s="62"/>
      <c r="F37" s="63"/>
      <c r="G37" s="62"/>
    </row>
    <row r="38" spans="1:8" x14ac:dyDescent="0.2">
      <c r="A38" s="38"/>
      <c r="B38" s="40"/>
      <c r="C38" s="35"/>
      <c r="D38" s="49" t="str">
        <f>IF(A38="","",(B38-F38))</f>
        <v/>
      </c>
      <c r="F38" s="57" t="str">
        <f>IF(A38="","",((B38/(1+C38))))</f>
        <v/>
      </c>
      <c r="H38" s="64" t="str">
        <f>IF(A38="","",(H36+F38))</f>
        <v/>
      </c>
    </row>
    <row r="39" spans="1:8" ht="13.5" thickBot="1" x14ac:dyDescent="0.25">
      <c r="A39" s="58"/>
      <c r="B39" s="59"/>
      <c r="C39" s="62"/>
      <c r="D39" s="62"/>
      <c r="E39" s="62"/>
      <c r="F39" s="63"/>
      <c r="G39" s="62"/>
    </row>
    <row r="40" spans="1:8" x14ac:dyDescent="0.2">
      <c r="A40" s="38"/>
      <c r="B40" s="40"/>
      <c r="C40" s="35"/>
      <c r="D40" s="49" t="str">
        <f>IF(A40="","",(B40-F40))</f>
        <v/>
      </c>
      <c r="F40" s="57" t="str">
        <f>IF(A40="","",((B40/(1+C40))))</f>
        <v/>
      </c>
      <c r="H40" s="64" t="str">
        <f>IF(A40="","",(H38+F40))</f>
        <v/>
      </c>
    </row>
    <row r="41" spans="1:8" ht="13.5" thickBot="1" x14ac:dyDescent="0.25">
      <c r="A41" s="58"/>
      <c r="B41" s="59"/>
      <c r="C41" s="62"/>
      <c r="D41" s="62"/>
      <c r="E41" s="62"/>
      <c r="F41" s="63"/>
      <c r="G41" s="62"/>
    </row>
    <row r="42" spans="1:8" x14ac:dyDescent="0.2">
      <c r="A42" s="38"/>
      <c r="B42" s="40"/>
      <c r="C42" s="35"/>
      <c r="D42" s="49" t="str">
        <f>IF(A42="","",(B42-F42))</f>
        <v/>
      </c>
      <c r="F42" s="57" t="str">
        <f>IF(A42="","",((B42/(1+C42))))</f>
        <v/>
      </c>
      <c r="H42" s="64" t="str">
        <f>IF(A42="","",(H40+F42))</f>
        <v/>
      </c>
    </row>
    <row r="43" spans="1:8" ht="13.5" thickBot="1" x14ac:dyDescent="0.25">
      <c r="A43" s="62"/>
      <c r="B43" s="59"/>
      <c r="C43" s="62"/>
      <c r="D43" s="62"/>
      <c r="E43" s="62"/>
      <c r="F43" s="63"/>
      <c r="G43" s="62"/>
    </row>
    <row r="44" spans="1:8" x14ac:dyDescent="0.2">
      <c r="A44" s="38"/>
      <c r="B44" s="40"/>
      <c r="C44" s="35"/>
      <c r="D44" s="49" t="str">
        <f>IF(A44="","",(B44-F44))</f>
        <v/>
      </c>
      <c r="F44" s="57" t="str">
        <f>IF(A44="","",((B44/(1+C44))))</f>
        <v/>
      </c>
      <c r="H44" s="64" t="str">
        <f>IF(A44="","",(H42+F44))</f>
        <v/>
      </c>
    </row>
    <row r="45" spans="1:8" ht="13.5" thickBot="1" x14ac:dyDescent="0.25">
      <c r="A45" s="62"/>
      <c r="B45" s="59"/>
      <c r="C45" s="62"/>
      <c r="D45" s="62"/>
      <c r="E45" s="62"/>
      <c r="F45" s="63"/>
      <c r="G45" s="62"/>
    </row>
    <row r="46" spans="1:8" x14ac:dyDescent="0.2">
      <c r="A46" s="38"/>
      <c r="B46" s="40"/>
      <c r="C46" s="35"/>
      <c r="D46" s="49" t="str">
        <f>IF(A46="","",(B46-F46))</f>
        <v/>
      </c>
      <c r="F46" s="57" t="str">
        <f>IF(A46="","",((B46/(1+C46))))</f>
        <v/>
      </c>
      <c r="H46" s="64" t="str">
        <f>IF(A46="","",(H44+F46))</f>
        <v/>
      </c>
    </row>
    <row r="47" spans="1:8" ht="13.5" thickBot="1" x14ac:dyDescent="0.25">
      <c r="A47" s="62"/>
      <c r="B47" s="59"/>
      <c r="C47" s="62"/>
      <c r="D47" s="62"/>
      <c r="E47" s="62"/>
      <c r="F47" s="63"/>
      <c r="G47" s="62"/>
    </row>
    <row r="48" spans="1:8" x14ac:dyDescent="0.2">
      <c r="A48" s="38"/>
      <c r="B48" s="40"/>
      <c r="C48" s="35"/>
      <c r="D48" s="49" t="str">
        <f>IF(A48="","",(B48-F48))</f>
        <v/>
      </c>
      <c r="F48" s="57" t="str">
        <f>IF(A48="","",((B48/(1+C48))))</f>
        <v/>
      </c>
      <c r="H48" s="64" t="str">
        <f>IF(A48="","",(H46+F48))</f>
        <v/>
      </c>
    </row>
    <row r="49" spans="1:8" ht="13.5" thickBot="1" x14ac:dyDescent="0.25">
      <c r="A49" s="62"/>
      <c r="B49" s="59"/>
      <c r="C49" s="62"/>
      <c r="D49" s="62"/>
      <c r="E49" s="62"/>
      <c r="F49" s="63"/>
      <c r="G49" s="62"/>
    </row>
    <row r="50" spans="1:8" x14ac:dyDescent="0.2">
      <c r="A50" s="38"/>
      <c r="B50" s="40"/>
      <c r="C50" s="35"/>
      <c r="D50" s="49" t="str">
        <f>IF(A50="","",(B50-F50))</f>
        <v/>
      </c>
      <c r="F50" s="57" t="str">
        <f>IF(A50="","",((B50/(1+C50))))</f>
        <v/>
      </c>
      <c r="H50" s="64" t="str">
        <f>IF(A50="","",(H48+F50))</f>
        <v/>
      </c>
    </row>
    <row r="51" spans="1:8" ht="13.5" thickBot="1" x14ac:dyDescent="0.25">
      <c r="A51" s="62"/>
      <c r="B51" s="59"/>
      <c r="C51" s="62"/>
      <c r="D51" s="62"/>
      <c r="E51" s="62"/>
      <c r="F51" s="63"/>
      <c r="G51" s="62"/>
    </row>
    <row r="52" spans="1:8" x14ac:dyDescent="0.2">
      <c r="A52" s="38"/>
      <c r="B52" s="40"/>
      <c r="C52" s="35"/>
      <c r="D52" s="49" t="str">
        <f>IF(A52="","",(B52-F52))</f>
        <v/>
      </c>
      <c r="F52" s="57" t="str">
        <f>IF(A52="","",((B52/(1+C52))))</f>
        <v/>
      </c>
      <c r="H52" s="64" t="str">
        <f>IF(A52="","",(H50+F52))</f>
        <v/>
      </c>
    </row>
    <row r="53" spans="1:8" ht="13.5" thickBot="1" x14ac:dyDescent="0.25">
      <c r="A53" s="62"/>
      <c r="B53" s="59"/>
      <c r="C53" s="62"/>
      <c r="D53" s="62"/>
      <c r="E53" s="62"/>
      <c r="F53" s="63"/>
      <c r="G53" s="62"/>
      <c r="H53" s="63"/>
    </row>
    <row r="54" spans="1:8" x14ac:dyDescent="0.2">
      <c r="A54" s="73" t="s">
        <v>22</v>
      </c>
    </row>
    <row r="56" spans="1:8" x14ac:dyDescent="0.2">
      <c r="A56" s="67">
        <v>41078</v>
      </c>
    </row>
  </sheetData>
  <sheetProtection password="EF61" sheet="1" objects="1" scenarios="1" selectLockedCells="1"/>
  <mergeCells count="6">
    <mergeCell ref="A1:I1"/>
    <mergeCell ref="C7:F7"/>
    <mergeCell ref="C6:D6"/>
    <mergeCell ref="A3:I3"/>
    <mergeCell ref="C4:D4"/>
    <mergeCell ref="H6:I6"/>
  </mergeCells>
  <phoneticPr fontId="0" type="noConversion"/>
  <pageMargins left="0.75" right="0.28000000000000003" top="0.24" bottom="0.22" header="0.17" footer="0.17"/>
  <pageSetup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workbookViewId="0">
      <selection activeCell="K41" sqref="K41"/>
    </sheetView>
  </sheetViews>
  <sheetFormatPr defaultRowHeight="12.75" x14ac:dyDescent="0.2"/>
  <cols>
    <col min="1" max="1" width="16.5703125" style="1" customWidth="1"/>
    <col min="2" max="2" width="14.7109375" style="1" customWidth="1"/>
    <col min="3" max="3" width="9.140625" style="1"/>
    <col min="4" max="4" width="10.28515625" style="1" customWidth="1"/>
    <col min="5" max="5" width="2" style="1" customWidth="1"/>
    <col min="6" max="6" width="10.42578125" style="1" customWidth="1"/>
    <col min="7" max="7" width="0.140625" style="1" hidden="1" customWidth="1"/>
    <col min="8" max="8" width="2.140625" style="1" customWidth="1"/>
    <col min="9" max="9" width="17.140625" style="1" customWidth="1"/>
    <col min="10" max="10" width="2.85546875" customWidth="1"/>
    <col min="11" max="11" width="14.85546875" customWidth="1"/>
    <col min="12" max="12" width="3.28515625" style="1" customWidth="1"/>
    <col min="13" max="13" width="10.28515625" customWidth="1"/>
    <col min="14" max="14" width="3.7109375" customWidth="1"/>
    <col min="15" max="15" width="13.42578125" customWidth="1"/>
  </cols>
  <sheetData>
    <row r="1" spans="1:16" x14ac:dyDescent="0.2">
      <c r="A1" s="12"/>
      <c r="B1" s="12"/>
      <c r="C1" s="12"/>
      <c r="D1" s="12"/>
      <c r="E1" s="12"/>
      <c r="F1" s="12"/>
      <c r="G1" s="12"/>
      <c r="H1" s="12"/>
      <c r="I1" s="12"/>
      <c r="J1" s="13"/>
      <c r="K1" s="13"/>
      <c r="L1" s="12"/>
      <c r="M1" s="13"/>
      <c r="N1" s="13"/>
      <c r="O1" s="13"/>
      <c r="P1" s="13"/>
    </row>
    <row r="2" spans="1:16" ht="18" x14ac:dyDescent="0.25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5" x14ac:dyDescent="0.2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x14ac:dyDescent="0.2">
      <c r="A4" s="12"/>
      <c r="B4" s="12"/>
      <c r="C4" s="12"/>
      <c r="D4" s="12"/>
      <c r="E4" s="12"/>
      <c r="F4" s="12"/>
      <c r="G4" s="12"/>
      <c r="H4" s="12"/>
      <c r="I4" s="12"/>
      <c r="J4" s="13"/>
      <c r="K4" s="13"/>
      <c r="L4" s="12"/>
      <c r="M4" s="13"/>
      <c r="N4" s="13"/>
      <c r="O4" s="13"/>
      <c r="P4" s="13"/>
    </row>
    <row r="5" spans="1:16" x14ac:dyDescent="0.2">
      <c r="A5" s="4"/>
      <c r="B5" s="4"/>
      <c r="C5" s="4"/>
      <c r="D5" s="4"/>
      <c r="E5" s="4"/>
      <c r="F5" s="4"/>
      <c r="G5" s="4"/>
      <c r="H5" s="4"/>
      <c r="I5" s="4"/>
      <c r="J5" s="5"/>
      <c r="K5" s="5"/>
      <c r="L5" s="4"/>
      <c r="M5" s="5"/>
      <c r="N5" s="5"/>
      <c r="O5" s="5"/>
      <c r="P5" s="5"/>
    </row>
    <row r="6" spans="1:16" x14ac:dyDescent="0.2">
      <c r="A6" s="15" t="s">
        <v>2</v>
      </c>
      <c r="B6" s="22" t="s">
        <v>3</v>
      </c>
      <c r="C6" s="2"/>
      <c r="D6" s="2"/>
      <c r="E6" s="4"/>
      <c r="F6" s="4"/>
      <c r="G6" s="4"/>
      <c r="H6" s="4"/>
      <c r="I6" s="4"/>
      <c r="J6" s="5"/>
      <c r="K6" s="5"/>
      <c r="L6" s="4"/>
      <c r="M6" s="5"/>
      <c r="N6" s="5"/>
      <c r="O6" s="5"/>
      <c r="P6" s="5"/>
    </row>
    <row r="7" spans="1:16" x14ac:dyDescent="0.2">
      <c r="A7" s="15" t="s">
        <v>4</v>
      </c>
      <c r="B7" s="22" t="s">
        <v>5</v>
      </c>
      <c r="C7" s="2"/>
      <c r="D7" s="2"/>
      <c r="E7" s="4"/>
      <c r="F7" s="4"/>
      <c r="G7" s="4"/>
      <c r="H7" s="4"/>
      <c r="I7" s="4"/>
      <c r="J7" s="5"/>
      <c r="K7" s="5"/>
      <c r="L7" s="4"/>
      <c r="M7" s="5"/>
      <c r="N7" s="5"/>
      <c r="O7" s="5"/>
      <c r="P7" s="5"/>
    </row>
    <row r="8" spans="1:16" x14ac:dyDescent="0.2">
      <c r="A8" s="4"/>
      <c r="B8" s="4"/>
      <c r="C8" s="4"/>
      <c r="D8" s="4"/>
      <c r="E8" s="4"/>
      <c r="F8" s="4"/>
      <c r="G8" s="4"/>
      <c r="H8" s="4"/>
      <c r="I8" s="32" t="s">
        <v>11</v>
      </c>
      <c r="J8" s="5"/>
      <c r="K8" s="5"/>
      <c r="L8" s="4"/>
      <c r="M8" s="5"/>
      <c r="N8" s="5"/>
      <c r="O8" s="5"/>
      <c r="P8" s="5"/>
    </row>
    <row r="9" spans="1:16" x14ac:dyDescent="0.2">
      <c r="A9" s="12"/>
      <c r="B9" s="12"/>
      <c r="C9" s="4"/>
      <c r="D9" s="4"/>
      <c r="E9" s="4"/>
      <c r="F9" s="4"/>
      <c r="G9" s="4"/>
      <c r="H9" s="4"/>
      <c r="I9" s="4"/>
      <c r="J9" s="5"/>
      <c r="K9" s="5"/>
      <c r="L9" s="4"/>
      <c r="M9" s="5"/>
      <c r="N9" s="5"/>
      <c r="O9" s="5"/>
      <c r="P9" s="5"/>
    </row>
    <row r="10" spans="1:16" x14ac:dyDescent="0.2">
      <c r="A10" s="14" t="s">
        <v>6</v>
      </c>
      <c r="B10" s="14">
        <v>87</v>
      </c>
      <c r="C10" s="4"/>
      <c r="D10" s="4"/>
      <c r="E10" s="4"/>
      <c r="F10" s="4"/>
      <c r="G10" s="4"/>
      <c r="H10" s="4"/>
      <c r="I10" s="4"/>
      <c r="J10" s="5"/>
      <c r="K10" s="5"/>
      <c r="L10" s="4"/>
      <c r="M10" s="5"/>
      <c r="N10" s="5"/>
      <c r="O10" s="5"/>
      <c r="P10" s="5"/>
    </row>
    <row r="11" spans="1:16" x14ac:dyDescent="0.2">
      <c r="A11" s="14" t="s">
        <v>12</v>
      </c>
      <c r="B11" s="14"/>
      <c r="C11" s="4"/>
      <c r="D11" s="4"/>
      <c r="E11" s="4"/>
      <c r="F11" s="4"/>
      <c r="G11" s="4"/>
      <c r="H11" s="4"/>
      <c r="I11" s="4"/>
      <c r="J11" s="5"/>
      <c r="K11" s="5"/>
      <c r="L11" s="4"/>
      <c r="M11" s="8"/>
      <c r="N11" s="8"/>
      <c r="O11" s="5"/>
      <c r="P11" s="5"/>
    </row>
    <row r="12" spans="1:16" x14ac:dyDescent="0.2">
      <c r="A12" s="4"/>
      <c r="B12" s="4"/>
      <c r="C12" s="4"/>
      <c r="D12" s="4"/>
      <c r="E12" s="4"/>
      <c r="F12" s="16"/>
      <c r="G12" s="4"/>
      <c r="H12" s="4"/>
      <c r="I12" s="4"/>
      <c r="J12" s="5"/>
      <c r="K12" s="18"/>
      <c r="L12" s="4"/>
      <c r="M12" s="5"/>
      <c r="N12" s="5"/>
      <c r="O12" s="23"/>
      <c r="P12" s="5"/>
    </row>
    <row r="13" spans="1:16" x14ac:dyDescent="0.2">
      <c r="A13" s="4"/>
      <c r="B13" s="4"/>
      <c r="C13" s="4"/>
      <c r="D13" s="4"/>
      <c r="E13" s="4"/>
      <c r="F13" s="16"/>
      <c r="G13" s="4"/>
      <c r="H13" s="4"/>
      <c r="I13" s="4"/>
      <c r="J13" s="5"/>
      <c r="K13" s="18"/>
      <c r="L13" s="4"/>
      <c r="M13" s="5"/>
      <c r="N13" s="5"/>
      <c r="O13" s="23"/>
      <c r="P13" s="5"/>
    </row>
    <row r="14" spans="1:16" s="29" customFormat="1" ht="51.75" customHeight="1" x14ac:dyDescent="0.2">
      <c r="A14" s="25"/>
      <c r="B14" s="25" t="s">
        <v>7</v>
      </c>
      <c r="C14" s="25" t="s">
        <v>8</v>
      </c>
      <c r="D14" s="25" t="s">
        <v>13</v>
      </c>
      <c r="E14" s="25"/>
      <c r="F14" s="26" t="s">
        <v>14</v>
      </c>
      <c r="G14" s="25"/>
      <c r="H14" s="25"/>
      <c r="I14" s="10" t="s">
        <v>15</v>
      </c>
      <c r="J14" s="27"/>
      <c r="K14" s="9" t="s">
        <v>16</v>
      </c>
      <c r="L14" s="25"/>
      <c r="M14" s="27"/>
      <c r="N14" s="27"/>
      <c r="O14" s="28" t="s">
        <v>17</v>
      </c>
      <c r="P14" s="27"/>
    </row>
    <row r="15" spans="1:16" x14ac:dyDescent="0.2">
      <c r="A15" s="4"/>
      <c r="B15" s="4"/>
      <c r="C15" s="4"/>
      <c r="D15" s="4"/>
      <c r="E15" s="4"/>
      <c r="F15" s="16"/>
      <c r="G15" s="4"/>
      <c r="H15" s="4"/>
      <c r="I15" s="4"/>
      <c r="J15" s="5"/>
      <c r="K15" s="18"/>
      <c r="L15" s="4"/>
      <c r="M15" s="5"/>
      <c r="N15" s="5"/>
      <c r="O15" s="23"/>
      <c r="P15" s="5"/>
    </row>
    <row r="16" spans="1:16" x14ac:dyDescent="0.2">
      <c r="A16" s="33">
        <v>40738</v>
      </c>
      <c r="B16" s="4">
        <v>766.93</v>
      </c>
      <c r="C16" s="24">
        <v>2.5999999999999999E-2</v>
      </c>
      <c r="D16" s="30">
        <f>B16*C16</f>
        <v>19.940179999999998</v>
      </c>
      <c r="E16" s="4"/>
      <c r="F16" s="16">
        <f>B16-D16</f>
        <v>746.98982000000001</v>
      </c>
      <c r="G16" s="4"/>
      <c r="H16" s="4" t="s">
        <v>18</v>
      </c>
      <c r="I16" s="11">
        <v>2000</v>
      </c>
      <c r="J16" s="2" t="s">
        <v>19</v>
      </c>
      <c r="K16" s="18">
        <f>SUM(F16*2000)/89</f>
        <v>16786.288089887643</v>
      </c>
      <c r="L16" s="2" t="s">
        <v>20</v>
      </c>
      <c r="M16" s="4">
        <v>27</v>
      </c>
      <c r="N16" s="5"/>
      <c r="O16" s="23">
        <f>K16/M16</f>
        <v>621.71437369954231</v>
      </c>
      <c r="P16" s="5"/>
    </row>
    <row r="17" spans="1:16" x14ac:dyDescent="0.2">
      <c r="A17" s="33"/>
      <c r="B17" s="4"/>
      <c r="C17" s="4"/>
      <c r="D17" s="4"/>
      <c r="E17" s="4"/>
      <c r="F17" s="16"/>
      <c r="G17" s="4"/>
      <c r="H17" s="4"/>
      <c r="I17" s="4">
        <f>B10</f>
        <v>87</v>
      </c>
      <c r="J17" s="5"/>
      <c r="K17" s="18"/>
      <c r="L17" s="4"/>
      <c r="M17" s="5"/>
      <c r="N17" s="5"/>
      <c r="O17" s="23"/>
      <c r="P17" s="5"/>
    </row>
    <row r="18" spans="1:16" x14ac:dyDescent="0.2">
      <c r="A18" s="33"/>
      <c r="B18" s="4"/>
      <c r="C18" s="4"/>
      <c r="D18" s="4"/>
      <c r="E18" s="4"/>
      <c r="F18" s="16"/>
      <c r="G18" s="4"/>
      <c r="H18" s="4"/>
      <c r="I18" s="4"/>
      <c r="J18" s="5"/>
      <c r="K18" s="18"/>
      <c r="L18" s="4"/>
      <c r="M18" s="5"/>
      <c r="N18" s="5"/>
      <c r="O18" s="23"/>
      <c r="P18" s="5"/>
    </row>
    <row r="19" spans="1:16" x14ac:dyDescent="0.2">
      <c r="A19" s="33">
        <v>40739</v>
      </c>
      <c r="B19" s="4">
        <v>581.44000000000005</v>
      </c>
      <c r="C19" s="24">
        <v>2.8000000000000001E-2</v>
      </c>
      <c r="D19" s="30">
        <f>B19*C19</f>
        <v>16.280320000000003</v>
      </c>
      <c r="E19" s="4"/>
      <c r="F19" s="16">
        <f>B19-D19</f>
        <v>565.15968000000009</v>
      </c>
      <c r="G19" s="4"/>
      <c r="H19" s="4" t="s">
        <v>18</v>
      </c>
      <c r="I19" s="11">
        <v>2000</v>
      </c>
      <c r="J19" s="2" t="s">
        <v>19</v>
      </c>
      <c r="K19" s="18">
        <f>SUM(F19*2000)/89</f>
        <v>12700.217528089888</v>
      </c>
      <c r="L19" s="2" t="s">
        <v>20</v>
      </c>
      <c r="M19" s="4">
        <v>27</v>
      </c>
      <c r="N19" s="5"/>
      <c r="O19" s="23">
        <f>K19/M19</f>
        <v>470.37842696629218</v>
      </c>
      <c r="P19" s="5"/>
    </row>
    <row r="20" spans="1:16" x14ac:dyDescent="0.2">
      <c r="A20" s="33"/>
      <c r="B20" s="4"/>
      <c r="C20" s="4"/>
      <c r="D20" s="4"/>
      <c r="E20" s="4"/>
      <c r="F20" s="16"/>
      <c r="G20" s="4"/>
      <c r="H20" s="4"/>
      <c r="I20" s="4">
        <f>B10</f>
        <v>87</v>
      </c>
      <c r="J20" s="5"/>
      <c r="K20" s="18"/>
      <c r="L20" s="4"/>
      <c r="M20" s="5"/>
      <c r="N20" s="5"/>
      <c r="O20" s="23"/>
      <c r="P20" s="5"/>
    </row>
    <row r="21" spans="1:16" x14ac:dyDescent="0.2">
      <c r="A21" s="33"/>
      <c r="B21" s="4"/>
      <c r="C21" s="4"/>
      <c r="D21" s="4"/>
      <c r="E21" s="4"/>
      <c r="F21" s="16"/>
      <c r="G21" s="4"/>
      <c r="H21" s="4"/>
      <c r="I21" s="4"/>
      <c r="J21" s="5"/>
      <c r="K21" s="18"/>
      <c r="L21" s="4"/>
      <c r="M21" s="5"/>
      <c r="N21" s="5"/>
      <c r="O21" s="23"/>
      <c r="P21" s="5"/>
    </row>
    <row r="22" spans="1:16" x14ac:dyDescent="0.2">
      <c r="A22" s="33">
        <v>40744</v>
      </c>
      <c r="B22" s="4">
        <v>558.49</v>
      </c>
      <c r="C22" s="24">
        <v>2.1999999999999999E-2</v>
      </c>
      <c r="D22" s="30">
        <f>B22*C22</f>
        <v>12.28678</v>
      </c>
      <c r="E22" s="4"/>
      <c r="F22" s="16">
        <f>B22-D22</f>
        <v>546.20321999999999</v>
      </c>
      <c r="G22" s="4"/>
      <c r="H22" s="4" t="s">
        <v>18</v>
      </c>
      <c r="I22" s="11">
        <v>2000</v>
      </c>
      <c r="J22" s="2" t="s">
        <v>19</v>
      </c>
      <c r="K22" s="18">
        <f>SUM(F22*2000)/89</f>
        <v>12274.229662921347</v>
      </c>
      <c r="L22" s="2" t="s">
        <v>20</v>
      </c>
      <c r="M22" s="4">
        <v>27</v>
      </c>
      <c r="N22" s="5"/>
      <c r="O22" s="23">
        <f>K22/M22</f>
        <v>454.60109862671658</v>
      </c>
      <c r="P22" s="5"/>
    </row>
    <row r="23" spans="1:16" x14ac:dyDescent="0.2">
      <c r="A23" s="33"/>
      <c r="B23" s="4"/>
      <c r="C23" s="4"/>
      <c r="D23" s="4"/>
      <c r="E23" s="4"/>
      <c r="F23" s="16"/>
      <c r="G23" s="4"/>
      <c r="H23" s="4"/>
      <c r="I23" s="4">
        <f>B10</f>
        <v>87</v>
      </c>
      <c r="J23" s="5"/>
      <c r="K23" s="18"/>
      <c r="L23" s="4"/>
      <c r="M23" s="5"/>
      <c r="N23" s="5"/>
      <c r="O23" s="23"/>
      <c r="P23" s="5"/>
    </row>
    <row r="24" spans="1:16" x14ac:dyDescent="0.2">
      <c r="A24" s="33"/>
      <c r="B24" s="4"/>
      <c r="C24" s="4"/>
      <c r="D24" s="4"/>
      <c r="E24" s="4"/>
      <c r="F24" s="16"/>
      <c r="G24" s="4"/>
      <c r="H24" s="4"/>
      <c r="I24" s="4"/>
      <c r="J24" s="5"/>
      <c r="K24" s="18"/>
      <c r="L24" s="4"/>
      <c r="M24" s="5"/>
      <c r="N24" s="5"/>
      <c r="O24" s="23"/>
      <c r="P24" s="5"/>
    </row>
    <row r="25" spans="1:16" x14ac:dyDescent="0.2">
      <c r="A25" s="33">
        <v>40745</v>
      </c>
      <c r="B25" s="4">
        <v>779.97</v>
      </c>
      <c r="C25" s="24">
        <v>1.9E-2</v>
      </c>
      <c r="D25" s="30">
        <f>B25*C25</f>
        <v>14.819430000000001</v>
      </c>
      <c r="E25" s="4"/>
      <c r="F25" s="16">
        <f>B25-D25</f>
        <v>765.15057000000002</v>
      </c>
      <c r="G25" s="4"/>
      <c r="H25" s="4" t="s">
        <v>18</v>
      </c>
      <c r="I25" s="11">
        <v>2000</v>
      </c>
      <c r="J25" s="2" t="s">
        <v>19</v>
      </c>
      <c r="K25" s="18">
        <f>SUM(F25*2000)/89</f>
        <v>17194.394831460675</v>
      </c>
      <c r="L25" s="2" t="s">
        <v>20</v>
      </c>
      <c r="M25" s="4">
        <v>27</v>
      </c>
      <c r="N25" s="5"/>
      <c r="O25" s="23">
        <f>K25/M25</f>
        <v>636.82943820224727</v>
      </c>
      <c r="P25" s="5"/>
    </row>
    <row r="26" spans="1:16" x14ac:dyDescent="0.2">
      <c r="A26" s="33"/>
      <c r="B26" s="4"/>
      <c r="C26" s="4"/>
      <c r="D26" s="4"/>
      <c r="E26" s="4"/>
      <c r="F26" s="16"/>
      <c r="G26" s="4"/>
      <c r="H26" s="4"/>
      <c r="I26" s="4">
        <f>B10</f>
        <v>87</v>
      </c>
      <c r="J26" s="5"/>
      <c r="K26" s="18"/>
      <c r="L26" s="4"/>
      <c r="M26" s="5"/>
      <c r="N26" s="5"/>
      <c r="O26" s="23"/>
      <c r="P26" s="5"/>
    </row>
    <row r="27" spans="1:16" x14ac:dyDescent="0.2">
      <c r="A27" s="33"/>
      <c r="B27" s="4"/>
      <c r="C27" s="4"/>
      <c r="D27" s="11"/>
      <c r="E27" s="2"/>
      <c r="F27" s="16"/>
      <c r="G27" s="4"/>
      <c r="H27" s="2"/>
      <c r="I27" s="2"/>
      <c r="J27" s="6"/>
      <c r="K27" s="16"/>
      <c r="L27" s="2"/>
      <c r="M27" s="4"/>
      <c r="N27" s="6"/>
      <c r="O27" s="21"/>
      <c r="P27" s="5"/>
    </row>
    <row r="28" spans="1:16" x14ac:dyDescent="0.2">
      <c r="A28" s="33">
        <v>40746</v>
      </c>
      <c r="B28" s="4">
        <v>46.7</v>
      </c>
      <c r="C28" s="24">
        <v>0.02</v>
      </c>
      <c r="D28" s="30">
        <f>B28*C28</f>
        <v>0.93400000000000005</v>
      </c>
      <c r="E28" s="4"/>
      <c r="F28" s="16">
        <f>B28-D28</f>
        <v>45.766000000000005</v>
      </c>
      <c r="G28" s="4"/>
      <c r="H28" s="4" t="s">
        <v>18</v>
      </c>
      <c r="I28" s="11">
        <v>2000</v>
      </c>
      <c r="J28" s="2" t="s">
        <v>19</v>
      </c>
      <c r="K28" s="18">
        <f>SUM(F28*2000)/89</f>
        <v>1028.4494382022474</v>
      </c>
      <c r="L28" s="2" t="s">
        <v>20</v>
      </c>
      <c r="M28" s="4">
        <v>27</v>
      </c>
      <c r="N28" s="5"/>
      <c r="O28" s="23">
        <f>K28/M28</f>
        <v>38.090719933416572</v>
      </c>
      <c r="P28" s="5"/>
    </row>
    <row r="29" spans="1:16" x14ac:dyDescent="0.2">
      <c r="A29" s="33"/>
      <c r="B29" s="4"/>
      <c r="C29" s="4"/>
      <c r="D29" s="4"/>
      <c r="E29" s="4"/>
      <c r="F29" s="16"/>
      <c r="G29" s="4"/>
      <c r="H29" s="4"/>
      <c r="I29" s="4">
        <f>B10</f>
        <v>87</v>
      </c>
      <c r="J29" s="5"/>
      <c r="K29" s="18"/>
      <c r="L29" s="4"/>
      <c r="M29" s="5"/>
      <c r="N29" s="5"/>
      <c r="O29" s="23"/>
      <c r="P29" s="5"/>
    </row>
    <row r="30" spans="1:16" x14ac:dyDescent="0.2">
      <c r="A30" s="33"/>
      <c r="B30" s="4"/>
      <c r="C30" s="4"/>
      <c r="D30" s="4"/>
      <c r="E30" s="4"/>
      <c r="F30" s="16"/>
      <c r="G30" s="4"/>
      <c r="H30" s="4"/>
      <c r="I30" s="4"/>
      <c r="J30" s="5"/>
      <c r="K30" s="18"/>
      <c r="L30" s="4"/>
      <c r="M30" s="5"/>
      <c r="N30" s="19"/>
      <c r="O30" s="5"/>
      <c r="P30" s="5"/>
    </row>
    <row r="31" spans="1:16" x14ac:dyDescent="0.2">
      <c r="A31" s="33"/>
      <c r="B31" s="4"/>
      <c r="C31" s="24">
        <v>1.6E-2</v>
      </c>
      <c r="D31" s="30">
        <f>B31*C31</f>
        <v>0</v>
      </c>
      <c r="E31" s="4"/>
      <c r="F31" s="16">
        <f>B31-D31</f>
        <v>0</v>
      </c>
      <c r="G31" s="4"/>
      <c r="H31" s="4" t="s">
        <v>18</v>
      </c>
      <c r="I31" s="11">
        <v>2000</v>
      </c>
      <c r="J31" s="2" t="s">
        <v>19</v>
      </c>
      <c r="K31" s="18">
        <f>SUM(F31*2000)/89</f>
        <v>0</v>
      </c>
      <c r="L31" s="2" t="s">
        <v>20</v>
      </c>
      <c r="M31" s="4">
        <v>27</v>
      </c>
      <c r="N31" s="5"/>
      <c r="O31" s="23">
        <f>K31/M31</f>
        <v>0</v>
      </c>
      <c r="P31" s="5"/>
    </row>
    <row r="32" spans="1:16" x14ac:dyDescent="0.2">
      <c r="A32" s="4"/>
      <c r="B32" s="4"/>
      <c r="C32" s="4"/>
      <c r="D32" s="4"/>
      <c r="E32" s="4"/>
      <c r="F32" s="16"/>
      <c r="G32" s="4"/>
      <c r="H32" s="4"/>
      <c r="I32" s="4">
        <f>B10</f>
        <v>87</v>
      </c>
      <c r="J32" s="5"/>
      <c r="K32" s="18"/>
      <c r="L32" s="4"/>
      <c r="M32" s="5"/>
      <c r="N32" s="5"/>
      <c r="O32" s="23"/>
      <c r="P32" s="5"/>
    </row>
    <row r="33" spans="6:15" x14ac:dyDescent="0.2">
      <c r="F33" s="17"/>
      <c r="N33" s="20"/>
    </row>
    <row r="34" spans="6:15" x14ac:dyDescent="0.2">
      <c r="F34" s="17"/>
      <c r="N34" s="20"/>
      <c r="O34" s="31">
        <f>SUM(O16:O31)</f>
        <v>2221.6140574282149</v>
      </c>
    </row>
    <row r="35" spans="6:15" x14ac:dyDescent="0.2">
      <c r="F35" s="17"/>
    </row>
    <row r="36" spans="6:15" x14ac:dyDescent="0.2">
      <c r="F36" s="17"/>
      <c r="O36" s="34"/>
    </row>
  </sheetData>
  <sheetProtection password="EF61" sheet="1" objects="1" scenarios="1"/>
  <phoneticPr fontId="0" type="noConversion"/>
  <pageMargins left="0.21" right="0.28000000000000003" top="1" bottom="1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56"/>
  <sheetViews>
    <sheetView workbookViewId="0">
      <selection activeCell="E4" sqref="E4:F4"/>
    </sheetView>
  </sheetViews>
  <sheetFormatPr defaultRowHeight="12.75" x14ac:dyDescent="0.2"/>
  <cols>
    <col min="1" max="1" width="10.7109375" style="48" customWidth="1"/>
    <col min="2" max="3" width="10.7109375" style="49" customWidth="1"/>
    <col min="4" max="4" width="11.28515625" style="49" bestFit="1" customWidth="1"/>
    <col min="5" max="6" width="10.7109375" style="48" customWidth="1"/>
    <col min="7" max="7" width="1.7109375" style="48" customWidth="1"/>
    <col min="8" max="8" width="10.7109375" style="50" customWidth="1"/>
    <col min="9" max="9" width="1.7109375" style="48" customWidth="1"/>
    <col min="10" max="10" width="11.42578125" style="44" bestFit="1" customWidth="1"/>
    <col min="11" max="16384" width="9.140625" style="45"/>
  </cols>
  <sheetData>
    <row r="1" spans="1:11" x14ac:dyDescent="0.2">
      <c r="A1" s="89" t="s">
        <v>30</v>
      </c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:11" x14ac:dyDescent="0.2">
      <c r="A2" s="71"/>
      <c r="B2" s="72"/>
      <c r="C2" s="72"/>
      <c r="D2" s="72"/>
      <c r="E2" s="72"/>
      <c r="F2" s="72"/>
      <c r="G2" s="41"/>
      <c r="H2" s="43"/>
      <c r="I2" s="41"/>
    </row>
    <row r="3" spans="1:11" ht="18.75" thickBot="1" x14ac:dyDescent="0.3">
      <c r="A3" s="85" t="s">
        <v>0</v>
      </c>
      <c r="B3" s="85"/>
      <c r="C3" s="85"/>
      <c r="D3" s="85"/>
      <c r="E3" s="85"/>
      <c r="F3" s="85"/>
      <c r="G3" s="85"/>
      <c r="H3" s="85"/>
      <c r="I3" s="85"/>
      <c r="J3" s="85"/>
      <c r="K3" s="85"/>
    </row>
    <row r="4" spans="1:11" ht="16.5" thickBot="1" x14ac:dyDescent="0.3">
      <c r="A4" s="51" t="s">
        <v>25</v>
      </c>
      <c r="B4" s="46"/>
      <c r="C4" s="46"/>
      <c r="D4" s="46"/>
      <c r="E4" s="86"/>
      <c r="F4" s="87"/>
      <c r="G4" s="47"/>
      <c r="H4" s="70" t="s">
        <v>23</v>
      </c>
      <c r="I4" s="47"/>
      <c r="K4" s="69"/>
    </row>
    <row r="5" spans="1:11" ht="13.5" thickBot="1" x14ac:dyDescent="0.25"/>
    <row r="6" spans="1:11" ht="13.5" thickBot="1" x14ac:dyDescent="0.25">
      <c r="A6" s="51" t="s">
        <v>2</v>
      </c>
      <c r="E6" s="82"/>
      <c r="F6" s="84"/>
      <c r="H6" s="50" t="s">
        <v>26</v>
      </c>
      <c r="J6" s="88"/>
      <c r="K6" s="87"/>
    </row>
    <row r="7" spans="1:11" ht="13.5" thickBot="1" x14ac:dyDescent="0.25">
      <c r="A7" s="51" t="s">
        <v>4</v>
      </c>
      <c r="B7" s="52"/>
      <c r="C7" s="52"/>
      <c r="D7" s="52"/>
      <c r="E7" s="82"/>
      <c r="F7" s="83"/>
      <c r="G7" s="83"/>
      <c r="H7" s="84"/>
      <c r="I7" s="68"/>
    </row>
    <row r="8" spans="1:11" x14ac:dyDescent="0.2">
      <c r="A8" s="41"/>
      <c r="B8" s="42"/>
      <c r="C8" s="42"/>
      <c r="D8" s="42"/>
    </row>
    <row r="10" spans="1:11" s="56" customFormat="1" ht="42" customHeight="1" x14ac:dyDescent="0.2">
      <c r="A10" s="53" t="s">
        <v>21</v>
      </c>
      <c r="B10" s="54" t="s">
        <v>10</v>
      </c>
      <c r="C10" s="54" t="s">
        <v>29</v>
      </c>
      <c r="D10" s="54" t="s">
        <v>28</v>
      </c>
      <c r="E10" s="53" t="s">
        <v>27</v>
      </c>
      <c r="F10" s="53" t="s">
        <v>9</v>
      </c>
      <c r="G10" s="53"/>
      <c r="H10" s="54" t="s">
        <v>10</v>
      </c>
      <c r="I10" s="55"/>
      <c r="J10" s="54" t="s">
        <v>24</v>
      </c>
    </row>
    <row r="12" spans="1:11" x14ac:dyDescent="0.2">
      <c r="A12" s="37"/>
      <c r="B12" s="39"/>
      <c r="C12" s="74"/>
      <c r="D12" s="78">
        <f>(B12*(1+C12))</f>
        <v>0</v>
      </c>
      <c r="E12" s="36"/>
      <c r="F12" s="49" t="str">
        <f>IF(A12="","",(D12-H12))</f>
        <v/>
      </c>
      <c r="H12" s="76" t="str">
        <f>IF(A12="","",((D12/(1+E12))))</f>
        <v/>
      </c>
      <c r="J12" s="44" t="str">
        <f>H12</f>
        <v/>
      </c>
    </row>
    <row r="13" spans="1:11" ht="13.5" thickBot="1" x14ac:dyDescent="0.25">
      <c r="A13" s="58"/>
      <c r="B13" s="59"/>
      <c r="C13" s="75"/>
      <c r="D13" s="79"/>
      <c r="E13" s="60"/>
      <c r="F13" s="61"/>
      <c r="G13" s="62"/>
      <c r="H13" s="77"/>
      <c r="I13" s="62"/>
    </row>
    <row r="14" spans="1:11" x14ac:dyDescent="0.2">
      <c r="A14" s="38"/>
      <c r="B14" s="40"/>
      <c r="C14" s="74"/>
      <c r="D14" s="78">
        <f>(B14*(1+C14))</f>
        <v>0</v>
      </c>
      <c r="E14" s="35"/>
      <c r="F14" s="49" t="str">
        <f>IF(A14="","",(D14-H14))</f>
        <v/>
      </c>
      <c r="H14" s="76" t="str">
        <f>IF(A14="","",((D14/(1+E14))))</f>
        <v/>
      </c>
      <c r="J14" s="64" t="str">
        <f>IF(A14="","",(J12+H14))</f>
        <v/>
      </c>
    </row>
    <row r="15" spans="1:11" ht="13.5" thickBot="1" x14ac:dyDescent="0.25">
      <c r="A15" s="58"/>
      <c r="B15" s="59"/>
      <c r="C15" s="59"/>
      <c r="D15" s="80"/>
      <c r="E15" s="62"/>
      <c r="F15" s="62"/>
      <c r="G15" s="62"/>
      <c r="H15" s="77"/>
      <c r="I15" s="62"/>
    </row>
    <row r="16" spans="1:11" x14ac:dyDescent="0.2">
      <c r="A16" s="38"/>
      <c r="B16" s="40"/>
      <c r="C16" s="74"/>
      <c r="D16" s="78">
        <f>(B16*(1+C16))</f>
        <v>0</v>
      </c>
      <c r="E16" s="35"/>
      <c r="F16" s="49" t="str">
        <f>IF(A16="","",(D16-H16))</f>
        <v/>
      </c>
      <c r="H16" s="76" t="str">
        <f>IF(A16="","",((D16/(1+E16))))</f>
        <v/>
      </c>
      <c r="J16" s="64" t="str">
        <f>IF(A16="","",(J14+H16))</f>
        <v/>
      </c>
    </row>
    <row r="17" spans="1:10" ht="13.5" thickBot="1" x14ac:dyDescent="0.25">
      <c r="A17" s="58"/>
      <c r="B17" s="59"/>
      <c r="C17" s="59"/>
      <c r="D17" s="80"/>
      <c r="E17" s="62"/>
      <c r="F17" s="62"/>
      <c r="G17" s="62"/>
      <c r="H17" s="77"/>
      <c r="I17" s="62"/>
    </row>
    <row r="18" spans="1:10" x14ac:dyDescent="0.2">
      <c r="A18" s="38"/>
      <c r="B18" s="40"/>
      <c r="C18" s="74"/>
      <c r="D18" s="78">
        <f>(B18*(1+C18))</f>
        <v>0</v>
      </c>
      <c r="E18" s="35"/>
      <c r="F18" s="49" t="str">
        <f>IF(A18="","",(D18-H18))</f>
        <v/>
      </c>
      <c r="H18" s="76" t="str">
        <f>IF(A18="","",((D18/(1+E18))))</f>
        <v/>
      </c>
      <c r="J18" s="64" t="str">
        <f>IF(A18="","",(J16+H18))</f>
        <v/>
      </c>
    </row>
    <row r="19" spans="1:10" ht="13.5" thickBot="1" x14ac:dyDescent="0.25">
      <c r="A19" s="58"/>
      <c r="B19" s="59"/>
      <c r="C19" s="59"/>
      <c r="D19" s="80"/>
      <c r="E19" s="62"/>
      <c r="F19" s="65"/>
      <c r="G19" s="66"/>
      <c r="H19" s="77"/>
      <c r="I19" s="66"/>
    </row>
    <row r="20" spans="1:10" x14ac:dyDescent="0.2">
      <c r="A20" s="38"/>
      <c r="B20" s="40"/>
      <c r="C20" s="74"/>
      <c r="D20" s="78">
        <f>(B20*(1+C20))</f>
        <v>0</v>
      </c>
      <c r="E20" s="35"/>
      <c r="F20" s="49" t="str">
        <f>IF(A20="","",(D20-H20))</f>
        <v/>
      </c>
      <c r="H20" s="76" t="str">
        <f>IF(A20="","",((D20/(1+E20))))</f>
        <v/>
      </c>
      <c r="J20" s="64" t="str">
        <f>IF(A20="","",(J18+H20))</f>
        <v/>
      </c>
    </row>
    <row r="21" spans="1:10" ht="13.5" thickBot="1" x14ac:dyDescent="0.25">
      <c r="A21" s="58"/>
      <c r="B21" s="59"/>
      <c r="C21" s="59"/>
      <c r="D21" s="80"/>
      <c r="E21" s="62"/>
      <c r="F21" s="62"/>
      <c r="G21" s="62"/>
      <c r="H21" s="77"/>
      <c r="I21" s="62"/>
    </row>
    <row r="22" spans="1:10" x14ac:dyDescent="0.2">
      <c r="A22" s="38"/>
      <c r="B22" s="40"/>
      <c r="C22" s="74"/>
      <c r="D22" s="78">
        <f>(B22*(1+C22))</f>
        <v>0</v>
      </c>
      <c r="E22" s="35"/>
      <c r="F22" s="49" t="str">
        <f>IF(A22="","",(D22-H22))</f>
        <v/>
      </c>
      <c r="H22" s="76" t="str">
        <f>IF(A22="","",((D22/(1+E22))))</f>
        <v/>
      </c>
      <c r="J22" s="64" t="str">
        <f>IF(A22="","",(J20+H22))</f>
        <v/>
      </c>
    </row>
    <row r="23" spans="1:10" ht="13.5" thickBot="1" x14ac:dyDescent="0.25">
      <c r="A23" s="58"/>
      <c r="B23" s="59"/>
      <c r="C23" s="59"/>
      <c r="D23" s="80"/>
      <c r="E23" s="62"/>
      <c r="F23" s="62"/>
      <c r="G23" s="62"/>
      <c r="H23" s="77"/>
      <c r="I23" s="62"/>
    </row>
    <row r="24" spans="1:10" x14ac:dyDescent="0.2">
      <c r="A24" s="38"/>
      <c r="B24" s="40"/>
      <c r="C24" s="74"/>
      <c r="D24" s="78">
        <f>(B24*(1+C24))</f>
        <v>0</v>
      </c>
      <c r="E24" s="35"/>
      <c r="F24" s="49" t="str">
        <f>IF(A24="","",(D24-H24))</f>
        <v/>
      </c>
      <c r="H24" s="76" t="str">
        <f>IF(A24="","",((D24/(1+E24))))</f>
        <v/>
      </c>
      <c r="J24" s="64" t="str">
        <f>IF(A24="","",(J22+H24))</f>
        <v/>
      </c>
    </row>
    <row r="25" spans="1:10" ht="13.5" thickBot="1" x14ac:dyDescent="0.25">
      <c r="A25" s="58"/>
      <c r="B25" s="59"/>
      <c r="C25" s="59"/>
      <c r="D25" s="80"/>
      <c r="E25" s="62"/>
      <c r="F25" s="62"/>
      <c r="G25" s="62"/>
      <c r="H25" s="77"/>
      <c r="I25" s="62"/>
    </row>
    <row r="26" spans="1:10" x14ac:dyDescent="0.2">
      <c r="A26" s="38"/>
      <c r="B26" s="40"/>
      <c r="C26" s="74"/>
      <c r="D26" s="78">
        <f>(B26*(1+C26))</f>
        <v>0</v>
      </c>
      <c r="E26" s="35"/>
      <c r="F26" s="49" t="str">
        <f>IF(A26="","",(D26-H26))</f>
        <v/>
      </c>
      <c r="H26" s="76" t="str">
        <f>IF(A26="","",((D26/(1+E26))))</f>
        <v/>
      </c>
      <c r="J26" s="64" t="str">
        <f>IF(A26="","",(J24+H26))</f>
        <v/>
      </c>
    </row>
    <row r="27" spans="1:10" ht="13.5" thickBot="1" x14ac:dyDescent="0.25">
      <c r="A27" s="58"/>
      <c r="B27" s="59"/>
      <c r="C27" s="59"/>
      <c r="D27" s="80"/>
      <c r="E27" s="62"/>
      <c r="F27" s="62"/>
      <c r="G27" s="62"/>
      <c r="H27" s="77"/>
      <c r="I27" s="62"/>
    </row>
    <row r="28" spans="1:10" x14ac:dyDescent="0.2">
      <c r="A28" s="38"/>
      <c r="B28" s="40"/>
      <c r="C28" s="74"/>
      <c r="D28" s="78">
        <f>(B28*(1+C28))</f>
        <v>0</v>
      </c>
      <c r="E28" s="35"/>
      <c r="F28" s="49" t="str">
        <f>IF(A28="","",(D28-H28))</f>
        <v/>
      </c>
      <c r="H28" s="76" t="str">
        <f>IF(A28="","",((D28/(1+E28))))</f>
        <v/>
      </c>
      <c r="J28" s="64" t="str">
        <f>IF(A28="","",(J26+H28))</f>
        <v/>
      </c>
    </row>
    <row r="29" spans="1:10" ht="13.5" thickBot="1" x14ac:dyDescent="0.25">
      <c r="A29" s="58"/>
      <c r="B29" s="59"/>
      <c r="C29" s="59"/>
      <c r="D29" s="80"/>
      <c r="E29" s="62"/>
      <c r="F29" s="62"/>
      <c r="G29" s="62"/>
      <c r="H29" s="77"/>
      <c r="I29" s="62"/>
    </row>
    <row r="30" spans="1:10" x14ac:dyDescent="0.2">
      <c r="A30" s="38"/>
      <c r="B30" s="40"/>
      <c r="C30" s="74"/>
      <c r="D30" s="78">
        <f>(B30*(1+C30))</f>
        <v>0</v>
      </c>
      <c r="E30" s="35"/>
      <c r="F30" s="49" t="str">
        <f>IF(A30="","",(D30-H30))</f>
        <v/>
      </c>
      <c r="H30" s="76" t="str">
        <f>IF(A30="","",((D30/(1+E30))))</f>
        <v/>
      </c>
      <c r="J30" s="64" t="str">
        <f>IF(A30="","",(J28+H30))</f>
        <v/>
      </c>
    </row>
    <row r="31" spans="1:10" ht="13.5" thickBot="1" x14ac:dyDescent="0.25">
      <c r="A31" s="58"/>
      <c r="B31" s="59"/>
      <c r="C31" s="59"/>
      <c r="D31" s="80"/>
      <c r="E31" s="62"/>
      <c r="F31" s="62"/>
      <c r="G31" s="62"/>
      <c r="H31" s="77"/>
      <c r="I31" s="62"/>
    </row>
    <row r="32" spans="1:10" x14ac:dyDescent="0.2">
      <c r="A32" s="38"/>
      <c r="B32" s="40"/>
      <c r="C32" s="74"/>
      <c r="D32" s="78">
        <f>(B32*(1+C32))</f>
        <v>0</v>
      </c>
      <c r="E32" s="35"/>
      <c r="F32" s="49" t="str">
        <f>IF(A32="","",(D32-H32))</f>
        <v/>
      </c>
      <c r="H32" s="76" t="str">
        <f>IF(A32="","",((D32/(1+E32))))</f>
        <v/>
      </c>
      <c r="J32" s="64" t="str">
        <f>IF(A32="","",(J30+H32))</f>
        <v/>
      </c>
    </row>
    <row r="33" spans="1:10" ht="13.5" thickBot="1" x14ac:dyDescent="0.25">
      <c r="A33" s="58"/>
      <c r="B33" s="59"/>
      <c r="C33" s="59"/>
      <c r="D33" s="80"/>
      <c r="E33" s="62"/>
      <c r="F33" s="62"/>
      <c r="G33" s="62"/>
      <c r="H33" s="77"/>
      <c r="I33" s="62"/>
    </row>
    <row r="34" spans="1:10" x14ac:dyDescent="0.2">
      <c r="A34" s="38"/>
      <c r="B34" s="40"/>
      <c r="C34" s="74"/>
      <c r="D34" s="78">
        <f>(B34*(1+C34))</f>
        <v>0</v>
      </c>
      <c r="E34" s="35"/>
      <c r="F34" s="49" t="str">
        <f>IF(A34="","",(D34-H34))</f>
        <v/>
      </c>
      <c r="H34" s="76" t="str">
        <f>IF(A34="","",((D34/(1+E34))))</f>
        <v/>
      </c>
      <c r="J34" s="64" t="str">
        <f>IF(A34="","",(J32+H34))</f>
        <v/>
      </c>
    </row>
    <row r="35" spans="1:10" ht="13.5" thickBot="1" x14ac:dyDescent="0.25">
      <c r="A35" s="58"/>
      <c r="B35" s="59"/>
      <c r="C35" s="59"/>
      <c r="D35" s="80"/>
      <c r="E35" s="62"/>
      <c r="F35" s="62"/>
      <c r="G35" s="62"/>
      <c r="H35" s="77"/>
      <c r="I35" s="62"/>
    </row>
    <row r="36" spans="1:10" x14ac:dyDescent="0.2">
      <c r="A36" s="38"/>
      <c r="B36" s="40"/>
      <c r="C36" s="74"/>
      <c r="D36" s="78">
        <f>(B36*(1+C36))</f>
        <v>0</v>
      </c>
      <c r="E36" s="35"/>
      <c r="F36" s="49" t="str">
        <f>IF(A36="","",(D36-H36))</f>
        <v/>
      </c>
      <c r="H36" s="76" t="str">
        <f>IF(A36="","",((D36/(1+E36))))</f>
        <v/>
      </c>
      <c r="J36" s="64" t="str">
        <f>IF(A36="","",(J34+H36))</f>
        <v/>
      </c>
    </row>
    <row r="37" spans="1:10" ht="13.5" thickBot="1" x14ac:dyDescent="0.25">
      <c r="A37" s="58"/>
      <c r="B37" s="59"/>
      <c r="C37" s="59"/>
      <c r="D37" s="80"/>
      <c r="E37" s="62"/>
      <c r="F37" s="62"/>
      <c r="G37" s="62"/>
      <c r="H37" s="77"/>
      <c r="I37" s="62"/>
    </row>
    <row r="38" spans="1:10" x14ac:dyDescent="0.2">
      <c r="A38" s="38"/>
      <c r="B38" s="40"/>
      <c r="C38" s="74"/>
      <c r="D38" s="78">
        <f>(B38*(1+C38))</f>
        <v>0</v>
      </c>
      <c r="E38" s="35"/>
      <c r="F38" s="49" t="str">
        <f>IF(A38="","",(D38-H38))</f>
        <v/>
      </c>
      <c r="H38" s="76" t="str">
        <f>IF(A38="","",((D38/(1+E38))))</f>
        <v/>
      </c>
      <c r="J38" s="64" t="str">
        <f>IF(A38="","",(J36+H38))</f>
        <v/>
      </c>
    </row>
    <row r="39" spans="1:10" ht="13.5" thickBot="1" x14ac:dyDescent="0.25">
      <c r="A39" s="58"/>
      <c r="B39" s="59"/>
      <c r="C39" s="59"/>
      <c r="D39" s="80"/>
      <c r="E39" s="62"/>
      <c r="F39" s="62"/>
      <c r="G39" s="62"/>
      <c r="H39" s="77"/>
      <c r="I39" s="62"/>
    </row>
    <row r="40" spans="1:10" x14ac:dyDescent="0.2">
      <c r="A40" s="38"/>
      <c r="B40" s="40"/>
      <c r="C40" s="74"/>
      <c r="D40" s="78">
        <f>(B40*(1+C40))</f>
        <v>0</v>
      </c>
      <c r="E40" s="35"/>
      <c r="F40" s="49" t="str">
        <f>IF(A40="","",(D40-H40))</f>
        <v/>
      </c>
      <c r="H40" s="76" t="str">
        <f>IF(A40="","",((D40/(1+E40))))</f>
        <v/>
      </c>
      <c r="J40" s="64" t="str">
        <f>IF(A40="","",(J38+H40))</f>
        <v/>
      </c>
    </row>
    <row r="41" spans="1:10" ht="13.5" thickBot="1" x14ac:dyDescent="0.25">
      <c r="A41" s="58"/>
      <c r="B41" s="59"/>
      <c r="C41" s="59"/>
      <c r="D41" s="80"/>
      <c r="E41" s="62"/>
      <c r="F41" s="62"/>
      <c r="G41" s="62"/>
      <c r="H41" s="77"/>
      <c r="I41" s="62"/>
    </row>
    <row r="42" spans="1:10" x14ac:dyDescent="0.2">
      <c r="A42" s="38"/>
      <c r="B42" s="40"/>
      <c r="C42" s="74"/>
      <c r="D42" s="78">
        <f>(B42*(1+C42))</f>
        <v>0</v>
      </c>
      <c r="E42" s="35"/>
      <c r="F42" s="49" t="str">
        <f>IF(A42="","",(D42-H42))</f>
        <v/>
      </c>
      <c r="H42" s="76" t="str">
        <f>IF(A42="","",((D42/(1+E42))))</f>
        <v/>
      </c>
      <c r="J42" s="64" t="str">
        <f>IF(A42="","",(J40+H42))</f>
        <v/>
      </c>
    </row>
    <row r="43" spans="1:10" ht="13.5" thickBot="1" x14ac:dyDescent="0.25">
      <c r="A43" s="62"/>
      <c r="B43" s="59"/>
      <c r="C43" s="59"/>
      <c r="D43" s="80"/>
      <c r="E43" s="62"/>
      <c r="F43" s="62"/>
      <c r="G43" s="62"/>
      <c r="H43" s="77"/>
      <c r="I43" s="62"/>
    </row>
    <row r="44" spans="1:10" x14ac:dyDescent="0.2">
      <c r="A44" s="38"/>
      <c r="B44" s="40"/>
      <c r="C44" s="74"/>
      <c r="D44" s="78">
        <f>(B44*(1+C44))</f>
        <v>0</v>
      </c>
      <c r="E44" s="35"/>
      <c r="F44" s="49" t="str">
        <f>IF(A44="","",(D44-H44))</f>
        <v/>
      </c>
      <c r="H44" s="76" t="str">
        <f>IF(A44="","",((D44/(1+E44))))</f>
        <v/>
      </c>
      <c r="J44" s="64" t="str">
        <f>IF(A44="","",(J42+H44))</f>
        <v/>
      </c>
    </row>
    <row r="45" spans="1:10" ht="13.5" thickBot="1" x14ac:dyDescent="0.25">
      <c r="A45" s="62"/>
      <c r="B45" s="59"/>
      <c r="C45" s="59"/>
      <c r="D45" s="80"/>
      <c r="E45" s="62"/>
      <c r="F45" s="62"/>
      <c r="G45" s="62"/>
      <c r="H45" s="77"/>
      <c r="I45" s="62"/>
    </row>
    <row r="46" spans="1:10" x14ac:dyDescent="0.2">
      <c r="A46" s="38"/>
      <c r="B46" s="40"/>
      <c r="C46" s="74"/>
      <c r="D46" s="78">
        <f>(B46*(1+C46))</f>
        <v>0</v>
      </c>
      <c r="E46" s="35"/>
      <c r="F46" s="49" t="str">
        <f>IF(A46="","",(D46-H46))</f>
        <v/>
      </c>
      <c r="H46" s="76" t="str">
        <f>IF(A46="","",((D46/(1+E46))))</f>
        <v/>
      </c>
      <c r="J46" s="64" t="str">
        <f>IF(A46="","",(J44+H46))</f>
        <v/>
      </c>
    </row>
    <row r="47" spans="1:10" ht="13.5" thickBot="1" x14ac:dyDescent="0.25">
      <c r="A47" s="62"/>
      <c r="B47" s="59"/>
      <c r="C47" s="59"/>
      <c r="D47" s="80"/>
      <c r="E47" s="62"/>
      <c r="F47" s="62"/>
      <c r="G47" s="62"/>
      <c r="H47" s="77"/>
      <c r="I47" s="62"/>
    </row>
    <row r="48" spans="1:10" x14ac:dyDescent="0.2">
      <c r="A48" s="38"/>
      <c r="B48" s="40"/>
      <c r="C48" s="74"/>
      <c r="D48" s="78">
        <f>(B48*(1+C48))</f>
        <v>0</v>
      </c>
      <c r="E48" s="35"/>
      <c r="F48" s="49" t="str">
        <f>IF(A48="","",(D48-H48))</f>
        <v/>
      </c>
      <c r="H48" s="76" t="str">
        <f>IF(A48="","",((D48/(1+E48))))</f>
        <v/>
      </c>
      <c r="J48" s="64" t="str">
        <f>IF(A48="","",(J46+H48))</f>
        <v/>
      </c>
    </row>
    <row r="49" spans="1:10" ht="13.5" thickBot="1" x14ac:dyDescent="0.25">
      <c r="A49" s="62"/>
      <c r="B49" s="59"/>
      <c r="C49" s="59"/>
      <c r="D49" s="80"/>
      <c r="E49" s="62"/>
      <c r="F49" s="62"/>
      <c r="G49" s="62"/>
      <c r="H49" s="77"/>
      <c r="I49" s="62"/>
    </row>
    <row r="50" spans="1:10" ht="15" x14ac:dyDescent="0.25">
      <c r="A50" s="38"/>
      <c r="B50" s="40"/>
      <c r="C50" s="74"/>
      <c r="D50" s="81">
        <f>(B50*(1+C50))</f>
        <v>0</v>
      </c>
      <c r="E50" s="35"/>
      <c r="F50" s="49" t="str">
        <f>IF(A50="","",(D50-H50))</f>
        <v/>
      </c>
      <c r="H50" s="76" t="str">
        <f>IF(A50="","",((D50/(1+E50))))</f>
        <v/>
      </c>
      <c r="J50" s="64" t="str">
        <f>IF(A50="","",(J48+H50))</f>
        <v/>
      </c>
    </row>
    <row r="51" spans="1:10" ht="13.5" thickBot="1" x14ac:dyDescent="0.25">
      <c r="A51" s="62"/>
      <c r="B51" s="59"/>
      <c r="C51" s="59"/>
      <c r="D51" s="80"/>
      <c r="E51" s="62"/>
      <c r="F51" s="62"/>
      <c r="G51" s="62"/>
      <c r="H51" s="77"/>
      <c r="I51" s="62"/>
    </row>
    <row r="52" spans="1:10" ht="15" x14ac:dyDescent="0.25">
      <c r="A52" s="38"/>
      <c r="B52" s="40"/>
      <c r="C52" s="74"/>
      <c r="D52" s="81">
        <f>(B52*(1+C52))</f>
        <v>0</v>
      </c>
      <c r="E52" s="35"/>
      <c r="F52" s="49" t="str">
        <f>IF(A52="","",(D52-H52))</f>
        <v/>
      </c>
      <c r="H52" s="76" t="str">
        <f>IF(A52="","",((D52/(1+E52))))</f>
        <v/>
      </c>
      <c r="J52" s="64" t="str">
        <f>IF(A52="","",(J50+H52))</f>
        <v/>
      </c>
    </row>
    <row r="53" spans="1:10" ht="13.5" thickBot="1" x14ac:dyDescent="0.25">
      <c r="A53" s="62"/>
      <c r="B53" s="59"/>
      <c r="C53" s="59"/>
      <c r="D53" s="59"/>
      <c r="E53" s="62"/>
      <c r="F53" s="62"/>
      <c r="G53" s="62"/>
      <c r="H53" s="63"/>
      <c r="I53" s="62"/>
      <c r="J53" s="63"/>
    </row>
    <row r="54" spans="1:10" x14ac:dyDescent="0.2">
      <c r="A54" s="73" t="s">
        <v>22</v>
      </c>
    </row>
    <row r="56" spans="1:10" x14ac:dyDescent="0.2">
      <c r="A56" s="67">
        <v>42992</v>
      </c>
    </row>
  </sheetData>
  <sheetProtection password="EF61" sheet="1" objects="1" scenarios="1" selectLockedCells="1"/>
  <mergeCells count="6">
    <mergeCell ref="E7:H7"/>
    <mergeCell ref="A1:K1"/>
    <mergeCell ref="A3:K3"/>
    <mergeCell ref="E4:F4"/>
    <mergeCell ref="E6:F6"/>
    <mergeCell ref="J6:K6"/>
  </mergeCells>
  <pageMargins left="0.75" right="0.28000000000000003" top="0.24" bottom="0.22" header="0.17" footer="0.17"/>
  <pageSetup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Wet Agg</vt:lpstr>
      <vt:lpstr>Sheet1</vt:lpstr>
      <vt:lpstr>Dry Agg-Supplier inc Moisture %</vt:lpstr>
    </vt:vector>
  </TitlesOfParts>
  <Company>Arizona Department of Transportation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Irene Del Castillo</cp:lastModifiedBy>
  <cp:lastPrinted>2012-06-19T15:38:39Z</cp:lastPrinted>
  <dcterms:created xsi:type="dcterms:W3CDTF">2000-05-12T17:10:22Z</dcterms:created>
  <dcterms:modified xsi:type="dcterms:W3CDTF">2017-09-19T14:10:31Z</dcterms:modified>
</cp:coreProperties>
</file>