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ADOT\FORMS\"/>
    </mc:Choice>
  </mc:AlternateContent>
  <xr:revisionPtr revIDLastSave="0" documentId="13_ncr:1_{2DF6AA24-DCCC-465A-BBD9-7E99B3DA7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15" sheetId="5" r:id="rId1"/>
    <sheet name="416 " sheetId="3" r:id="rId2"/>
    <sheet name="417" sheetId="1" r:id="rId3"/>
  </sheets>
  <calcPr calcId="181029"/>
</workbook>
</file>

<file path=xl/calcChain.xml><?xml version="1.0" encoding="utf-8"?>
<calcChain xmlns="http://schemas.openxmlformats.org/spreadsheetml/2006/main">
  <c r="A32" i="5" l="1"/>
  <c r="E32" i="5" s="1"/>
  <c r="F23" i="5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A32" i="3"/>
  <c r="F23" i="3"/>
  <c r="F17" i="3"/>
  <c r="I17" i="3" s="1"/>
  <c r="F16" i="3"/>
  <c r="I16" i="3" s="1"/>
  <c r="F15" i="3"/>
  <c r="I15" i="3" s="1"/>
  <c r="F14" i="3"/>
  <c r="I14" i="3" s="1"/>
  <c r="F13" i="3"/>
  <c r="I13" i="3" s="1"/>
  <c r="I12" i="3"/>
  <c r="F12" i="3"/>
  <c r="F11" i="3"/>
  <c r="I11" i="3" s="1"/>
  <c r="A32" i="1"/>
  <c r="F23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I18" i="5" l="1"/>
  <c r="D23" i="5" s="1"/>
  <c r="H23" i="5" s="1"/>
  <c r="I18" i="3"/>
  <c r="D23" i="3" s="1"/>
  <c r="H23" i="3" s="1"/>
  <c r="I18" i="1"/>
  <c r="D23" i="1" s="1"/>
  <c r="H23" i="1" s="1"/>
  <c r="B33" i="5" l="1"/>
  <c r="C32" i="5"/>
  <c r="I50" i="5"/>
  <c r="I50" i="3"/>
  <c r="C32" i="3"/>
  <c r="B33" i="3"/>
  <c r="B33" i="1"/>
  <c r="I50" i="1"/>
  <c r="C32" i="1"/>
  <c r="E32" i="3" l="1"/>
  <c r="E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owner</author>
  </authors>
  <commentList>
    <comment ref="D10" authorId="0" shapeId="0" xr:uid="{634114D6-818A-4FDA-B5C9-2F4F46E5C505}">
      <text>
        <r>
          <rPr>
            <sz val="10"/>
            <color rgb="FF000000"/>
            <rFont val="Arial"/>
            <family val="2"/>
            <scheme val="minor"/>
          </rPr>
          <t>Enter Station without the + sign.</t>
        </r>
      </text>
    </comment>
    <comment ref="E10" authorId="0" shapeId="0" xr:uid="{F3C603C0-C01D-46BC-801A-D1E33036166F}">
      <text>
        <r>
          <rPr>
            <sz val="10"/>
            <color rgb="FF000000"/>
            <rFont val="Arial"/>
            <family val="2"/>
            <scheme val="minor"/>
          </rPr>
          <t>Enter Station without the + sign.</t>
        </r>
      </text>
    </comment>
    <comment ref="G10" authorId="0" shapeId="0" xr:uid="{16B14B31-3098-421A-A7D1-EA42CC4654ED}">
      <text>
        <r>
          <rPr>
            <sz val="10"/>
            <color rgb="FF000000"/>
            <rFont val="Arial"/>
            <family val="2"/>
            <scheme val="minor"/>
          </rPr>
          <t>For areas with varying widths such as tapers, use average width.</t>
        </r>
      </text>
    </comment>
    <comment ref="H42" authorId="1" shapeId="0" xr:uid="{3DA2E4E3-D2E5-4DBF-B504-86C152445D51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enter pay factor from above:
ex: -.50</t>
        </r>
      </text>
    </comment>
    <comment ref="E49" authorId="1" shapeId="0" xr:uid="{10627AAB-0FFB-4DEB-9A8D-E8C733468131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AC Forms will include this in the wasted material calculation.</t>
        </r>
      </text>
    </comment>
    <comment ref="E50" authorId="1" shapeId="0" xr:uid="{7A3E9ED8-812E-4BB0-A9D7-F1A99EADCEFB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AC Forms will include this in the wasted material calculation.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owner</author>
  </authors>
  <commentList>
    <comment ref="D10" authorId="0" shapeId="0" xr:uid="{21F723E5-FC29-4B02-85D3-46354CB4C273}">
      <text>
        <r>
          <rPr>
            <sz val="10"/>
            <color rgb="FF000000"/>
            <rFont val="Arial"/>
            <family val="2"/>
            <scheme val="minor"/>
          </rPr>
          <t>Enter Station without the + sign.</t>
        </r>
      </text>
    </comment>
    <comment ref="E10" authorId="0" shapeId="0" xr:uid="{5FCDA664-72A2-4BC8-A665-DFBDDA00EC33}">
      <text>
        <r>
          <rPr>
            <sz val="10"/>
            <color rgb="FF000000"/>
            <rFont val="Arial"/>
            <family val="2"/>
            <scheme val="minor"/>
          </rPr>
          <t>Enter Station without the + sign.</t>
        </r>
      </text>
    </comment>
    <comment ref="G10" authorId="0" shapeId="0" xr:uid="{2AA941B3-9647-481F-80B9-F42CEF8B2AE2}">
      <text>
        <r>
          <rPr>
            <sz val="10"/>
            <color rgb="FF000000"/>
            <rFont val="Arial"/>
            <family val="2"/>
            <scheme val="minor"/>
          </rPr>
          <t>For areas with varying widths such as tapers, use average width.</t>
        </r>
      </text>
    </comment>
    <comment ref="H42" authorId="1" shapeId="0" xr:uid="{202C9D51-0B0F-4563-96B4-B5FB3830BB0E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enter pay factor from above:
ex: -.50</t>
        </r>
      </text>
    </comment>
    <comment ref="E49" authorId="1" shapeId="0" xr:uid="{3992D300-DD76-4146-8632-E8A36185B654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AC Forms will include this in the wasted material calculation.</t>
        </r>
      </text>
    </comment>
    <comment ref="E50" authorId="1" shapeId="0" xr:uid="{DDDE8950-DBC6-4F8D-A366-D1CE1BBAFBFA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AC Forms will include this in the wasted material calculation.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owner</author>
  </authors>
  <commentList>
    <comment ref="D10" authorId="0" shapeId="0" xr:uid="{00000000-0006-0000-0000-000001000000}">
      <text>
        <r>
          <rPr>
            <sz val="10"/>
            <color rgb="FF000000"/>
            <rFont val="Arial"/>
            <family val="2"/>
            <scheme val="minor"/>
          </rPr>
          <t>Enter Station without the + sign.</t>
        </r>
      </text>
    </comment>
    <comment ref="E10" authorId="0" shapeId="0" xr:uid="{00000000-0006-0000-0000-000002000000}">
      <text>
        <r>
          <rPr>
            <sz val="10"/>
            <color rgb="FF000000"/>
            <rFont val="Arial"/>
            <family val="2"/>
            <scheme val="minor"/>
          </rPr>
          <t>Enter Station without the + sign.</t>
        </r>
      </text>
    </comment>
    <comment ref="G10" authorId="0" shapeId="0" xr:uid="{00000000-0006-0000-0000-000003000000}">
      <text>
        <r>
          <rPr>
            <sz val="10"/>
            <color rgb="FF000000"/>
            <rFont val="Arial"/>
            <family val="2"/>
            <scheme val="minor"/>
          </rPr>
          <t>For areas with varying widths such as tapers, use average width.</t>
        </r>
      </text>
    </comment>
    <comment ref="H42" authorId="1" shapeId="0" xr:uid="{23B031F9-A2AA-451A-AF86-19C7E1E3CEE5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enter pay factor from above:
ex: -.50</t>
        </r>
      </text>
    </comment>
    <comment ref="E49" authorId="1" shapeId="0" xr:uid="{39010244-D80B-4355-A857-77E38EA89715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AC Forms will include this in the wasted material calculation.</t>
        </r>
      </text>
    </comment>
    <comment ref="E50" authorId="1" shapeId="0" xr:uid="{6536A9F3-F7C1-4793-B9FA-2F59E05F638D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AC Forms will include this in the wasted material calculation.</t>
        </r>
      </text>
    </comment>
  </commentList>
</comments>
</file>

<file path=xl/sharedStrings.xml><?xml version="1.0" encoding="utf-8"?>
<sst xmlns="http://schemas.openxmlformats.org/spreadsheetml/2006/main" count="171" uniqueCount="58">
  <si>
    <t>Determination of Lot Material Spread Quantity Required and Pay Factor for</t>
  </si>
  <si>
    <t>Project Number:</t>
  </si>
  <si>
    <t>Material:</t>
  </si>
  <si>
    <t>Tracs Number:</t>
  </si>
  <si>
    <t>Lot Number:</t>
  </si>
  <si>
    <t>Date:</t>
  </si>
  <si>
    <t xml:space="preserve">Laboratory Mix Design Density = </t>
  </si>
  <si>
    <t>pounds per cubic foot</t>
  </si>
  <si>
    <t>Location</t>
  </si>
  <si>
    <t xml:space="preserve">From Station  </t>
  </si>
  <si>
    <t xml:space="preserve">To     Station  </t>
  </si>
  <si>
    <t>Length</t>
  </si>
  <si>
    <t xml:space="preserve"> Cubic Feet</t>
  </si>
  <si>
    <t>Total Calculated Cubic Feet in Lot</t>
  </si>
  <si>
    <t>Calculated Tons Required  =</t>
  </si>
  <si>
    <t>X</t>
  </si>
  <si>
    <t>=</t>
  </si>
  <si>
    <t>CALCULATION OF VARIANCE AND PAY FACTOR</t>
  </si>
  <si>
    <t>Actual Quantity Placed</t>
  </si>
  <si>
    <t>Tons</t>
  </si>
  <si>
    <t>% Variance from Required Quantity</t>
  </si>
  <si>
    <t xml:space="preserve">Negative Variance  </t>
  </si>
  <si>
    <t xml:space="preserve">             (Quantity Required)</t>
  </si>
  <si>
    <t>2.1-3.0</t>
  </si>
  <si>
    <t>3.1-4.0</t>
  </si>
  <si>
    <t>-</t>
  </si>
  <si>
    <t>X   100     =</t>
  </si>
  <si>
    <t>%</t>
  </si>
  <si>
    <t>4.1-5.0</t>
  </si>
  <si>
    <t>5.1-6.0</t>
  </si>
  <si>
    <t>6.1-7.0</t>
  </si>
  <si>
    <t>7.1-8.0</t>
  </si>
  <si>
    <t>8.1-9.0</t>
  </si>
  <si>
    <t>9.1-10.0</t>
  </si>
  <si>
    <t>10.1-11.0</t>
  </si>
  <si>
    <t>11.1-12.0</t>
  </si>
  <si>
    <t>Remarks:</t>
  </si>
  <si>
    <t xml:space="preserve">Asphalt Cement Deduction (If Applicable):  </t>
  </si>
  <si>
    <t xml:space="preserve">Ton </t>
  </si>
  <si>
    <t>Mineral Admixture Deduction (If applicable)</t>
  </si>
  <si>
    <t>Tons over 5%</t>
  </si>
  <si>
    <t>Contractor's Signature:</t>
  </si>
  <si>
    <t>Inspector's Signature:</t>
  </si>
  <si>
    <t>Average Width (ft)</t>
  </si>
  <si>
    <t>Average Thickness (in)</t>
  </si>
  <si>
    <t>Table 417-3</t>
  </si>
  <si>
    <t>Pay Factor (dollars) per ton</t>
  </si>
  <si>
    <t>Table 416-1</t>
  </si>
  <si>
    <t>PAY FACTOR</t>
  </si>
  <si>
    <t xml:space="preserve">• The calculated quantity required in each spread lot will be compared to the actual quantity placed. A lot will be considered to be acceptable, with a zero pay factor, if the actual quantity placed varies by no more than -2.0 to +5.0 percent from the required quantity. 
• If the quantity in a lot is found to vary from the required quantity by -2.1 to -12.0 percent, the appropriate pay factor will be determined in accordance with Table 416-1. This pay factor will be utilized in determining the pay adjustment as outlined in Subsection 416-9 of the specifications.
• If the quantity in a spread lot is found to vary by more than +5.0 percent from the required quantity, no payment will be made for the material which exceeds +5.0 percent, including asphalt cement and mineral admixture. 
• If the quantity is found to vary by more than -12.0 percent from the required quantity, the spread lot will be rejected.
</t>
  </si>
  <si>
    <t xml:space="preserve">• The calculated quantity required in each spread lot will be compared to the actual quantity placed. A lot will be considered to be acceptable, with a zero pay factor, if the actual quantity placed varies by no more than -2.0 to +5.0 percent from the required quantity. 
• If the quantity in a lot is found to vary from the required quantity by -2.1 to -12.0 percent, the appropriate pay factor will be determined in accordance with Table 417-3. This pay factor will be utilized in determining the pay adjustment as outlined in Subsection 417-9 of the specifications
• If the quantity in a spread lot is found to vary by more than +5.0 percent from the required quantity, no payment will be made for the material which exceeds +5.0 percent, including asphalt cement and mineral admixture. 
• If the quantity is found to vary by more than -12.0 percent from the required quantity, the spread lot will be rejected.
</t>
  </si>
  <si>
    <t>Table 415-4</t>
  </si>
  <si>
    <t>CALCULATION OF QUANTITY REQUIRED (Tons)</t>
  </si>
  <si>
    <t xml:space="preserve">• The calculated quantity required in each spread lot will be compared to the actual quantity placed. A lot will be considered to be acceptable, with a zero pay factor, if the actual quantity placed varies by no more than -2.0 to +5.0 percent from the required quantity. 
• If the quantity in a lot is found to vary from the required quantity by -2.1 to -12.0 percent, the appropriate pay factor will be determined in accordance with Table 415-4. This pay factor will be utilized in determining the pay adjustment as outlined in Subsection 415-9 of the specifications
• If the quantity in a spread lot is found to vary by more than +5.0 percent from the required quantity, no payment will be made for the material which exceeds +5.0 percent, including asphalt cement and mineral admixture. 
• If the quantity is found to vary by more than -12.0 percent from the required quantity, the spread lot will be rejected.
</t>
  </si>
  <si>
    <t>Total Calc. Cubic Ft in Lot   X   Lab Mix Design Density</t>
  </si>
  <si>
    <t>TONS</t>
  </si>
  <si>
    <t>(Quantity Placed) - (Quantity Required) x 100 =</t>
  </si>
  <si>
    <t>End product Method of Acceptance and Payment for AC (Standard)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</si>
</sst>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\+00.00"/>
  </numFmts>
  <fonts count="20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7.8"/>
      <color theme="1"/>
      <name val="Arial"/>
      <family val="2"/>
    </font>
    <font>
      <sz val="10"/>
      <color rgb="FF000000"/>
      <name val="Arial"/>
      <family val="2"/>
      <scheme val="minor"/>
    </font>
    <font>
      <sz val="7.8"/>
      <color rgb="FF000000"/>
      <name val="Symbol"/>
      <family val="1"/>
      <charset val="2"/>
    </font>
    <font>
      <sz val="7.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17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/>
    <xf numFmtId="10" fontId="1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" fontId="1" fillId="0" borderId="20" xfId="0" applyNumberFormat="1" applyFont="1" applyBorder="1"/>
    <xf numFmtId="4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2" borderId="13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center"/>
    </xf>
    <xf numFmtId="4" fontId="2" fillId="2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0" fillId="0" borderId="0" xfId="0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0" fillId="5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wrapText="1"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/>
    <xf numFmtId="2" fontId="2" fillId="0" borderId="24" xfId="0" applyNumberFormat="1" applyFont="1" applyBorder="1"/>
    <xf numFmtId="0" fontId="2" fillId="0" borderId="0" xfId="0" applyFont="1"/>
    <xf numFmtId="0" fontId="0" fillId="0" borderId="0" xfId="0"/>
    <xf numFmtId="0" fontId="2" fillId="3" borderId="22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3" borderId="10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4" fontId="2" fillId="0" borderId="17" xfId="0" applyNumberFormat="1" applyFont="1" applyBorder="1" applyAlignment="1">
      <alignment horizontal="center"/>
    </xf>
    <xf numFmtId="4" fontId="4" fillId="0" borderId="17" xfId="0" applyNumberFormat="1" applyFont="1" applyBorder="1"/>
    <xf numFmtId="0" fontId="1" fillId="0" borderId="9" xfId="0" applyFont="1" applyBorder="1" applyAlignment="1">
      <alignment horizontal="center" vertical="center"/>
    </xf>
    <xf numFmtId="0" fontId="4" fillId="0" borderId="9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/>
    <xf numFmtId="0" fontId="16" fillId="0" borderId="21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4" fillId="0" borderId="16" xfId="0" applyFont="1" applyBorder="1"/>
    <xf numFmtId="0" fontId="10" fillId="3" borderId="14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14" fontId="2" fillId="3" borderId="7" xfId="0" applyNumberFormat="1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1" fillId="0" borderId="0" xfId="0" applyFont="1" applyAlignment="1">
      <alignment horizontal="center"/>
    </xf>
    <xf numFmtId="0" fontId="10" fillId="3" borderId="1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10" fillId="3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0" fillId="0" borderId="10" xfId="0" applyFont="1" applyBorder="1" applyAlignment="1">
      <alignment horizontal="center"/>
    </xf>
    <xf numFmtId="0" fontId="2" fillId="3" borderId="14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4</xdr:row>
          <xdr:rowOff>19050</xdr:rowOff>
        </xdr:from>
        <xdr:to>
          <xdr:col>8</xdr:col>
          <xdr:colOff>0</xdr:colOff>
          <xdr:row>5</xdr:row>
          <xdr:rowOff>19050</xdr:rowOff>
        </xdr:to>
        <xdr:sp macro="" textlink="">
          <xdr:nvSpPr>
            <xdr:cNvPr id="6145" name="CheckBox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4</xdr:row>
          <xdr:rowOff>19050</xdr:rowOff>
        </xdr:from>
        <xdr:to>
          <xdr:col>7</xdr:col>
          <xdr:colOff>200025</xdr:colOff>
          <xdr:row>5</xdr:row>
          <xdr:rowOff>19050</xdr:rowOff>
        </xdr:to>
        <xdr:sp macro="" textlink="">
          <xdr:nvSpPr>
            <xdr:cNvPr id="6146" name="CheckBox1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4</xdr:row>
          <xdr:rowOff>19050</xdr:rowOff>
        </xdr:from>
        <xdr:to>
          <xdr:col>8</xdr:col>
          <xdr:colOff>0</xdr:colOff>
          <xdr:row>5</xdr:row>
          <xdr:rowOff>19050</xdr:rowOff>
        </xdr:to>
        <xdr:sp macro="" textlink="">
          <xdr:nvSpPr>
            <xdr:cNvPr id="3073" name="CheckBox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4</xdr:row>
          <xdr:rowOff>19050</xdr:rowOff>
        </xdr:from>
        <xdr:to>
          <xdr:col>7</xdr:col>
          <xdr:colOff>200025</xdr:colOff>
          <xdr:row>5</xdr:row>
          <xdr:rowOff>19050</xdr:rowOff>
        </xdr:to>
        <xdr:sp macro="" textlink="">
          <xdr:nvSpPr>
            <xdr:cNvPr id="3074" name="CheckBox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4</xdr:row>
          <xdr:rowOff>19050</xdr:rowOff>
        </xdr:from>
        <xdr:to>
          <xdr:col>8</xdr:col>
          <xdr:colOff>0</xdr:colOff>
          <xdr:row>5</xdr:row>
          <xdr:rowOff>19050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4</xdr:row>
          <xdr:rowOff>19050</xdr:rowOff>
        </xdr:from>
        <xdr:to>
          <xdr:col>7</xdr:col>
          <xdr:colOff>57150</xdr:colOff>
          <xdr:row>5</xdr:row>
          <xdr:rowOff>28575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8920-BA9D-42F2-9024-549E1E09DDE0}">
  <dimension ref="A1:J1001"/>
  <sheetViews>
    <sheetView showGridLines="0" tabSelected="1" workbookViewId="0">
      <selection sqref="A1:I1"/>
    </sheetView>
  </sheetViews>
  <sheetFormatPr defaultColWidth="12.5703125" defaultRowHeight="15" customHeight="1" x14ac:dyDescent="0.2"/>
  <cols>
    <col min="1" max="3" width="10.5703125" customWidth="1"/>
    <col min="4" max="5" width="11.140625" customWidth="1"/>
    <col min="6" max="7" width="10" customWidth="1"/>
    <col min="8" max="8" width="9.85546875" customWidth="1"/>
    <col min="9" max="9" width="10.140625" customWidth="1"/>
    <col min="10" max="26" width="8.5703125" customWidth="1"/>
  </cols>
  <sheetData>
    <row r="1" spans="1:10" ht="12.75" customHeight="1" x14ac:dyDescent="0.2">
      <c r="A1" s="83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12.75" customHeight="1" x14ac:dyDescent="0.2">
      <c r="A2" s="83" t="s">
        <v>57</v>
      </c>
      <c r="B2" s="46"/>
      <c r="C2" s="46"/>
      <c r="D2" s="46"/>
      <c r="E2" s="46"/>
      <c r="F2" s="46"/>
      <c r="G2" s="46"/>
      <c r="H2" s="46"/>
      <c r="I2" s="46"/>
    </row>
    <row r="3" spans="1:10" ht="12.75" customHeight="1" x14ac:dyDescent="0.2">
      <c r="G3" s="2"/>
      <c r="H3" s="2"/>
      <c r="I3" s="2"/>
    </row>
    <row r="4" spans="1:10" ht="12.75" customHeight="1" x14ac:dyDescent="0.2">
      <c r="A4" s="74" t="s">
        <v>1</v>
      </c>
      <c r="B4" s="74"/>
      <c r="C4" s="84"/>
      <c r="D4" s="85"/>
      <c r="E4" s="41" t="s">
        <v>2</v>
      </c>
      <c r="F4" s="84"/>
      <c r="G4" s="86"/>
      <c r="H4" s="86"/>
      <c r="I4" s="85"/>
    </row>
    <row r="5" spans="1:10" ht="12.75" customHeight="1" x14ac:dyDescent="0.2">
      <c r="A5" s="74" t="s">
        <v>3</v>
      </c>
      <c r="B5" s="74"/>
      <c r="C5" s="87"/>
      <c r="D5" s="88"/>
      <c r="E5" s="9" t="s">
        <v>4</v>
      </c>
      <c r="F5" s="40"/>
      <c r="G5" s="33"/>
      <c r="H5" s="33"/>
      <c r="I5" s="4"/>
    </row>
    <row r="6" spans="1:10" ht="12.75" customHeight="1" x14ac:dyDescent="0.2">
      <c r="A6" s="74" t="s">
        <v>5</v>
      </c>
      <c r="B6" s="74"/>
      <c r="C6" s="75"/>
      <c r="D6" s="76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6.5" customHeight="1" x14ac:dyDescent="0.2">
      <c r="A8" s="61" t="s">
        <v>52</v>
      </c>
      <c r="B8" s="62"/>
      <c r="C8" s="62"/>
      <c r="D8" s="62"/>
      <c r="E8" s="62"/>
      <c r="F8" s="62"/>
      <c r="G8" s="62"/>
      <c r="H8" s="62"/>
      <c r="I8" s="62"/>
    </row>
    <row r="9" spans="1:10" ht="12.75" customHeight="1" x14ac:dyDescent="0.2">
      <c r="A9" s="77" t="s">
        <v>6</v>
      </c>
      <c r="B9" s="78"/>
      <c r="C9" s="78"/>
      <c r="D9" s="34"/>
      <c r="E9" s="79" t="s">
        <v>7</v>
      </c>
      <c r="F9" s="79"/>
      <c r="G9" s="79"/>
      <c r="H9" s="79"/>
      <c r="I9" s="80"/>
      <c r="J9" s="2"/>
    </row>
    <row r="10" spans="1:10" ht="24.75" customHeight="1" x14ac:dyDescent="0.2">
      <c r="A10" s="81" t="s">
        <v>8</v>
      </c>
      <c r="B10" s="82"/>
      <c r="C10" s="65"/>
      <c r="D10" s="5" t="s">
        <v>9</v>
      </c>
      <c r="E10" s="5" t="s">
        <v>10</v>
      </c>
      <c r="F10" s="6" t="s">
        <v>11</v>
      </c>
      <c r="G10" s="31" t="s">
        <v>43</v>
      </c>
      <c r="H10" s="32" t="s">
        <v>44</v>
      </c>
      <c r="I10" s="5" t="s">
        <v>12</v>
      </c>
    </row>
    <row r="11" spans="1:10" ht="12.75" customHeight="1" x14ac:dyDescent="0.2">
      <c r="A11" s="70"/>
      <c r="B11" s="71"/>
      <c r="C11" s="72"/>
      <c r="D11" s="35"/>
      <c r="E11" s="35"/>
      <c r="F11" s="30" t="str">
        <f t="shared" ref="F11:F17" si="0">IF(AND(D11=0,E11=0),"",ABS(D11-E11))</f>
        <v/>
      </c>
      <c r="G11" s="36"/>
      <c r="H11" s="36"/>
      <c r="I11" s="29" t="str">
        <f t="shared" ref="I11:I17" si="1">IF(F11="","",F11*G11*H11/12)</f>
        <v/>
      </c>
    </row>
    <row r="12" spans="1:10" ht="12" customHeight="1" x14ac:dyDescent="0.2">
      <c r="A12" s="73"/>
      <c r="B12" s="57"/>
      <c r="C12" s="58"/>
      <c r="D12" s="35"/>
      <c r="E12" s="35"/>
      <c r="F12" s="30" t="str">
        <f t="shared" si="0"/>
        <v/>
      </c>
      <c r="G12" s="36"/>
      <c r="H12" s="36"/>
      <c r="I12" s="29" t="str">
        <f t="shared" si="1"/>
        <v/>
      </c>
    </row>
    <row r="13" spans="1:10" ht="12.75" customHeight="1" x14ac:dyDescent="0.2">
      <c r="A13" s="56"/>
      <c r="B13" s="57"/>
      <c r="C13" s="58"/>
      <c r="D13" s="35"/>
      <c r="E13" s="35"/>
      <c r="F13" s="30" t="str">
        <f t="shared" si="0"/>
        <v/>
      </c>
      <c r="G13" s="36"/>
      <c r="H13" s="36"/>
      <c r="I13" s="29" t="str">
        <f t="shared" si="1"/>
        <v/>
      </c>
    </row>
    <row r="14" spans="1:10" ht="12.75" customHeight="1" x14ac:dyDescent="0.2">
      <c r="A14" s="70"/>
      <c r="B14" s="71"/>
      <c r="C14" s="72"/>
      <c r="D14" s="35"/>
      <c r="E14" s="35"/>
      <c r="F14" s="30" t="str">
        <f t="shared" si="0"/>
        <v/>
      </c>
      <c r="G14" s="36"/>
      <c r="H14" s="36"/>
      <c r="I14" s="29" t="str">
        <f t="shared" si="1"/>
        <v/>
      </c>
    </row>
    <row r="15" spans="1:10" ht="12.75" customHeight="1" x14ac:dyDescent="0.2">
      <c r="A15" s="70"/>
      <c r="B15" s="71"/>
      <c r="C15" s="72"/>
      <c r="D15" s="35"/>
      <c r="E15" s="35"/>
      <c r="F15" s="30" t="str">
        <f t="shared" si="0"/>
        <v/>
      </c>
      <c r="G15" s="36"/>
      <c r="H15" s="36"/>
      <c r="I15" s="29" t="str">
        <f t="shared" si="1"/>
        <v/>
      </c>
    </row>
    <row r="16" spans="1:10" ht="12.75" customHeight="1" x14ac:dyDescent="0.2">
      <c r="A16" s="70"/>
      <c r="B16" s="71"/>
      <c r="C16" s="72"/>
      <c r="D16" s="35"/>
      <c r="E16" s="35"/>
      <c r="F16" s="30" t="str">
        <f t="shared" si="0"/>
        <v/>
      </c>
      <c r="G16" s="36"/>
      <c r="H16" s="36"/>
      <c r="I16" s="29" t="str">
        <f t="shared" si="1"/>
        <v/>
      </c>
    </row>
    <row r="17" spans="1:9" ht="12.75" customHeight="1" x14ac:dyDescent="0.2">
      <c r="A17" s="56"/>
      <c r="B17" s="57"/>
      <c r="C17" s="58"/>
      <c r="D17" s="35"/>
      <c r="E17" s="35"/>
      <c r="F17" s="30" t="str">
        <f t="shared" si="0"/>
        <v/>
      </c>
      <c r="G17" s="36"/>
      <c r="H17" s="36"/>
      <c r="I17" s="29" t="str">
        <f t="shared" si="1"/>
        <v/>
      </c>
    </row>
    <row r="18" spans="1:9" ht="12.75" customHeight="1" x14ac:dyDescent="0.2">
      <c r="E18" s="7" t="s">
        <v>13</v>
      </c>
      <c r="I18" s="27" t="str">
        <f>IF(SUM(I11:I17)=0,"",SUM(I11:I17))</f>
        <v/>
      </c>
    </row>
    <row r="19" spans="1:9" ht="12.75" customHeight="1" x14ac:dyDescent="0.2">
      <c r="C19" s="8"/>
      <c r="D19" s="8"/>
      <c r="E19" s="8"/>
      <c r="F19" s="8"/>
      <c r="G19" s="9"/>
      <c r="H19" s="10"/>
    </row>
    <row r="20" spans="1:9" ht="12.75" customHeight="1" x14ac:dyDescent="0.2">
      <c r="A20" s="3" t="s">
        <v>14</v>
      </c>
      <c r="D20" s="51" t="s">
        <v>54</v>
      </c>
      <c r="E20" s="51"/>
      <c r="F20" s="51"/>
      <c r="G20" s="51"/>
      <c r="H20" s="52" t="s">
        <v>16</v>
      </c>
      <c r="I20" s="42" t="s">
        <v>19</v>
      </c>
    </row>
    <row r="21" spans="1:9" ht="12.75" customHeight="1" x14ac:dyDescent="0.2">
      <c r="D21" s="2"/>
      <c r="E21" s="59">
        <v>2000</v>
      </c>
      <c r="F21" s="60"/>
      <c r="G21" s="2"/>
      <c r="H21" s="53"/>
    </row>
    <row r="22" spans="1:9" ht="12.75" customHeight="1" x14ac:dyDescent="0.2">
      <c r="C22" s="2"/>
      <c r="D22" s="2"/>
      <c r="E22" s="2"/>
      <c r="F22" s="2"/>
      <c r="G22" s="2"/>
      <c r="H22" s="2"/>
    </row>
    <row r="23" spans="1:9" ht="12.75" customHeight="1" x14ac:dyDescent="0.2">
      <c r="D23" s="28" t="str">
        <f>I18</f>
        <v/>
      </c>
      <c r="E23" s="28" t="s">
        <v>15</v>
      </c>
      <c r="F23" s="28" t="str">
        <f>IF(D9="","",D9)</f>
        <v/>
      </c>
      <c r="G23" s="26" t="s">
        <v>16</v>
      </c>
      <c r="H23" s="26" t="str">
        <f>IF(D23="","",IF(F23="","",D23*F23/E24))</f>
        <v/>
      </c>
      <c r="I23" s="1" t="s">
        <v>55</v>
      </c>
    </row>
    <row r="24" spans="1:9" ht="12.75" customHeight="1" x14ac:dyDescent="0.2">
      <c r="C24" s="2"/>
      <c r="D24" s="25"/>
      <c r="E24" s="26">
        <v>2000</v>
      </c>
      <c r="F24" s="25"/>
      <c r="G24" s="25"/>
      <c r="H24" s="25"/>
      <c r="I24" s="13"/>
    </row>
    <row r="25" spans="1:9" ht="12.75" customHeight="1" x14ac:dyDescent="0.2">
      <c r="C25" s="2"/>
      <c r="E25" s="14"/>
      <c r="F25" s="2"/>
      <c r="G25" s="2"/>
      <c r="H25" s="2"/>
    </row>
    <row r="26" spans="1:9" ht="6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6.5" customHeight="1" x14ac:dyDescent="0.2">
      <c r="A27" s="61" t="s">
        <v>17</v>
      </c>
      <c r="B27" s="62"/>
      <c r="C27" s="62"/>
      <c r="D27" s="62"/>
      <c r="E27" s="62"/>
      <c r="F27" s="62"/>
      <c r="G27" s="62"/>
      <c r="H27" s="62"/>
      <c r="I27" s="62"/>
    </row>
    <row r="28" spans="1:9" ht="12.75" customHeight="1" x14ac:dyDescent="0.2">
      <c r="A28" s="63" t="s">
        <v>18</v>
      </c>
      <c r="B28" s="46"/>
      <c r="C28" s="37"/>
      <c r="D28" s="3" t="s">
        <v>19</v>
      </c>
      <c r="E28" s="1"/>
      <c r="F28" s="1"/>
      <c r="G28" s="15"/>
      <c r="H28" s="64" t="s">
        <v>51</v>
      </c>
      <c r="I28" s="65"/>
    </row>
    <row r="29" spans="1:9" ht="36" x14ac:dyDescent="0.2">
      <c r="A29" s="16" t="s">
        <v>56</v>
      </c>
      <c r="B29" s="16"/>
      <c r="C29" s="16"/>
      <c r="D29" s="16"/>
      <c r="E29" s="2" t="s">
        <v>20</v>
      </c>
      <c r="H29" s="5" t="s">
        <v>21</v>
      </c>
      <c r="I29" s="38" t="s">
        <v>46</v>
      </c>
    </row>
    <row r="30" spans="1:9" ht="12.75" customHeight="1" x14ac:dyDescent="0.2">
      <c r="A30" s="17" t="s">
        <v>22</v>
      </c>
      <c r="B30" s="11"/>
      <c r="C30" s="11"/>
      <c r="D30" s="11"/>
      <c r="H30" s="18" t="s">
        <v>23</v>
      </c>
      <c r="I30" s="19">
        <v>-0.1</v>
      </c>
    </row>
    <row r="31" spans="1:9" ht="12.75" customHeight="1" x14ac:dyDescent="0.2">
      <c r="H31" s="18" t="s">
        <v>24</v>
      </c>
      <c r="I31" s="19">
        <v>-0.2</v>
      </c>
    </row>
    <row r="32" spans="1:9" ht="12.75" customHeight="1" thickBot="1" x14ac:dyDescent="0.25">
      <c r="A32" s="22" t="str">
        <f>IF(C28="","",C28)</f>
        <v/>
      </c>
      <c r="B32" s="23" t="s">
        <v>25</v>
      </c>
      <c r="C32" s="24" t="str">
        <f>IF(H23="","",H23)</f>
        <v/>
      </c>
      <c r="D32" s="20" t="s">
        <v>26</v>
      </c>
      <c r="E32" s="12" t="str">
        <f>IF(A32="","",IF(C32="","",(A32-C32)/B33*100))</f>
        <v/>
      </c>
      <c r="F32" s="13" t="s">
        <v>27</v>
      </c>
      <c r="H32" s="18" t="s">
        <v>28</v>
      </c>
      <c r="I32" s="19">
        <v>-0.3</v>
      </c>
    </row>
    <row r="33" spans="1:9" ht="12.75" customHeight="1" x14ac:dyDescent="0.2">
      <c r="A33" s="25"/>
      <c r="B33" s="26" t="str">
        <f>H23</f>
        <v/>
      </c>
      <c r="C33" s="25"/>
      <c r="D33" s="13"/>
      <c r="E33" s="13"/>
      <c r="H33" s="18" t="s">
        <v>29</v>
      </c>
      <c r="I33" s="19">
        <v>-0.4</v>
      </c>
    </row>
    <row r="34" spans="1:9" ht="12.75" customHeight="1" x14ac:dyDescent="0.2">
      <c r="A34" s="66" t="s">
        <v>53</v>
      </c>
      <c r="B34" s="66"/>
      <c r="C34" s="66"/>
      <c r="D34" s="66"/>
      <c r="E34" s="66"/>
      <c r="F34" s="66"/>
      <c r="G34" s="66"/>
      <c r="H34" s="18" t="s">
        <v>30</v>
      </c>
      <c r="I34" s="19">
        <v>-0.5</v>
      </c>
    </row>
    <row r="35" spans="1:9" ht="12.75" customHeight="1" x14ac:dyDescent="0.2">
      <c r="A35" s="66"/>
      <c r="B35" s="66"/>
      <c r="C35" s="66"/>
      <c r="D35" s="66"/>
      <c r="E35" s="66"/>
      <c r="F35" s="66"/>
      <c r="G35" s="66"/>
      <c r="H35" s="18" t="s">
        <v>31</v>
      </c>
      <c r="I35" s="19">
        <v>-0.6</v>
      </c>
    </row>
    <row r="36" spans="1:9" ht="12.75" customHeight="1" x14ac:dyDescent="0.2">
      <c r="A36" s="66"/>
      <c r="B36" s="66"/>
      <c r="C36" s="66"/>
      <c r="D36" s="66"/>
      <c r="E36" s="66"/>
      <c r="F36" s="66"/>
      <c r="G36" s="66"/>
      <c r="H36" s="18" t="s">
        <v>32</v>
      </c>
      <c r="I36" s="19">
        <v>-0.7</v>
      </c>
    </row>
    <row r="37" spans="1:9" ht="12.75" customHeight="1" x14ac:dyDescent="0.2">
      <c r="A37" s="66"/>
      <c r="B37" s="66"/>
      <c r="C37" s="66"/>
      <c r="D37" s="66"/>
      <c r="E37" s="66"/>
      <c r="F37" s="66"/>
      <c r="G37" s="66"/>
      <c r="H37" s="18" t="s">
        <v>33</v>
      </c>
      <c r="I37" s="19">
        <v>-0.8</v>
      </c>
    </row>
    <row r="38" spans="1:9" ht="12.75" customHeight="1" x14ac:dyDescent="0.2">
      <c r="A38" s="66"/>
      <c r="B38" s="66"/>
      <c r="C38" s="66"/>
      <c r="D38" s="66"/>
      <c r="E38" s="66"/>
      <c r="F38" s="66"/>
      <c r="G38" s="66"/>
      <c r="H38" s="18" t="s">
        <v>34</v>
      </c>
      <c r="I38" s="19">
        <v>-0.9</v>
      </c>
    </row>
    <row r="39" spans="1:9" ht="12.75" customHeight="1" x14ac:dyDescent="0.2">
      <c r="A39" s="66"/>
      <c r="B39" s="66"/>
      <c r="C39" s="66"/>
      <c r="D39" s="66"/>
      <c r="E39" s="66"/>
      <c r="F39" s="66"/>
      <c r="G39" s="66"/>
      <c r="H39" s="18" t="s">
        <v>35</v>
      </c>
      <c r="I39" s="19">
        <v>-1</v>
      </c>
    </row>
    <row r="40" spans="1:9" ht="12.75" customHeight="1" x14ac:dyDescent="0.2">
      <c r="A40" s="66"/>
      <c r="B40" s="66"/>
      <c r="C40" s="66"/>
      <c r="D40" s="66"/>
      <c r="E40" s="66"/>
      <c r="F40" s="66"/>
      <c r="G40" s="66"/>
      <c r="H40" s="2"/>
      <c r="I40" s="10"/>
    </row>
    <row r="41" spans="1:9" ht="12.75" customHeight="1" x14ac:dyDescent="0.2">
      <c r="A41" s="66"/>
      <c r="B41" s="66"/>
      <c r="C41" s="66"/>
      <c r="D41" s="66"/>
      <c r="E41" s="66"/>
      <c r="F41" s="66"/>
      <c r="G41" s="66"/>
      <c r="H41" s="68" t="s">
        <v>48</v>
      </c>
      <c r="I41" s="69"/>
    </row>
    <row r="42" spans="1:9" ht="12.75" customHeight="1" x14ac:dyDescent="0.2">
      <c r="A42" s="67"/>
      <c r="B42" s="67"/>
      <c r="C42" s="67"/>
      <c r="D42" s="67"/>
      <c r="E42" s="67"/>
      <c r="F42" s="67"/>
      <c r="G42" s="67"/>
      <c r="H42" s="47"/>
      <c r="I42" s="47"/>
    </row>
    <row r="43" spans="1:9" ht="12.75" customHeight="1" x14ac:dyDescent="0.2">
      <c r="A43" s="3" t="s">
        <v>36</v>
      </c>
      <c r="B43" s="45"/>
      <c r="C43" s="46"/>
      <c r="D43" s="46"/>
      <c r="E43" s="46"/>
      <c r="F43" s="46"/>
      <c r="G43" s="46"/>
      <c r="H43" s="46"/>
      <c r="I43" s="46"/>
    </row>
    <row r="44" spans="1:9" ht="12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12.7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2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2.7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2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2.75" customHeight="1" x14ac:dyDescent="0.2">
      <c r="A49" s="2" t="s">
        <v>37</v>
      </c>
      <c r="B49" s="2"/>
      <c r="C49" s="2"/>
      <c r="D49" s="2"/>
      <c r="E49" s="43"/>
      <c r="F49" s="3" t="s">
        <v>38</v>
      </c>
    </row>
    <row r="50" spans="1:9" ht="12.75" customHeight="1" x14ac:dyDescent="0.2">
      <c r="A50" s="2" t="s">
        <v>39</v>
      </c>
      <c r="B50" s="2"/>
      <c r="C50" s="2"/>
      <c r="D50" s="2"/>
      <c r="E50" s="43"/>
      <c r="F50" s="3" t="s">
        <v>38</v>
      </c>
      <c r="G50" s="48" t="s">
        <v>40</v>
      </c>
      <c r="H50" s="49"/>
      <c r="I50" s="21">
        <f>IF(C28&gt;H23,C28-(H23*1.05),0)</f>
        <v>0</v>
      </c>
    </row>
    <row r="51" spans="1:9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 x14ac:dyDescent="0.2">
      <c r="A52" s="50" t="s">
        <v>41</v>
      </c>
      <c r="B52" s="46"/>
      <c r="C52" s="54"/>
      <c r="D52" s="54"/>
      <c r="E52" s="50" t="s">
        <v>42</v>
      </c>
      <c r="F52" s="46"/>
      <c r="G52" s="55"/>
      <c r="H52" s="55"/>
      <c r="I52" s="55"/>
    </row>
    <row r="53" spans="1:9" ht="12.75" customHeight="1" x14ac:dyDescent="0.2"/>
    <row r="54" spans="1:9" ht="12.75" customHeight="1" x14ac:dyDescent="0.2"/>
    <row r="55" spans="1:9" ht="12.75" customHeight="1" x14ac:dyDescent="0.2"/>
    <row r="56" spans="1:9" ht="12.75" customHeight="1" x14ac:dyDescent="0.2"/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sheetProtection algorithmName="SHA-512" hashValue="S/LYj0UusO41fowQPTxMNoho+erRKlefD4Ntosh5ZoFQnvSKVlz+mGhTMFrFZHYYQWNmQWscHtNkym5WS8gFqA==" saltValue="lID9xuXr8pf2OY0qVAVl7g==" spinCount="100000" sheet="1" objects="1" scenarios="1"/>
  <mergeCells count="36">
    <mergeCell ref="A5:B5"/>
    <mergeCell ref="C5:D5"/>
    <mergeCell ref="A1:I1"/>
    <mergeCell ref="A2:I2"/>
    <mergeCell ref="A4:B4"/>
    <mergeCell ref="C4:D4"/>
    <mergeCell ref="F4:I4"/>
    <mergeCell ref="A16:C16"/>
    <mergeCell ref="A6:B6"/>
    <mergeCell ref="C6:D6"/>
    <mergeCell ref="A8:I8"/>
    <mergeCell ref="A9:C9"/>
    <mergeCell ref="E9:I9"/>
    <mergeCell ref="A10:C10"/>
    <mergeCell ref="A11:C11"/>
    <mergeCell ref="A12:C12"/>
    <mergeCell ref="A13:C13"/>
    <mergeCell ref="A14:C14"/>
    <mergeCell ref="A15:C15"/>
    <mergeCell ref="D20:G20"/>
    <mergeCell ref="H20:H21"/>
    <mergeCell ref="C52:D52"/>
    <mergeCell ref="G52:I52"/>
    <mergeCell ref="A17:C17"/>
    <mergeCell ref="E21:F21"/>
    <mergeCell ref="A27:I27"/>
    <mergeCell ref="A28:B28"/>
    <mergeCell ref="H28:I28"/>
    <mergeCell ref="A34:G42"/>
    <mergeCell ref="H41:I41"/>
    <mergeCell ref="H42:I42"/>
    <mergeCell ref="B43:I43"/>
    <mergeCell ref="A44:I48"/>
    <mergeCell ref="G50:H50"/>
    <mergeCell ref="A52:B52"/>
    <mergeCell ref="E52:F52"/>
  </mergeCells>
  <conditionalFormatting sqref="I50">
    <cfRule type="cellIs" dxfId="5" priority="1" operator="lessThan">
      <formula>0</formula>
    </cfRule>
    <cfRule type="expression" dxfId="4" priority="2">
      <formula>$I$50&gt;0</formula>
    </cfRule>
  </conditionalFormatting>
  <pageMargins left="0.5" right="0.75" top="1" bottom="0.52013888888888904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Box2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4</xdr:row>
                    <xdr:rowOff>19050</xdr:rowOff>
                  </from>
                  <to>
                    <xdr:col>8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Box1">
              <controlPr defaultSize="0" autoFill="0" autoLine="0" autoPict="0">
                <anchor moveWithCells="1" sizeWithCells="1">
                  <from>
                    <xdr:col>6</xdr:col>
                    <xdr:colOff>200025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F4C9-8718-4DE2-988C-8B044ED6E174}">
  <dimension ref="A1:J1001"/>
  <sheetViews>
    <sheetView showGridLines="0" workbookViewId="0">
      <selection sqref="A1:I1"/>
    </sheetView>
  </sheetViews>
  <sheetFormatPr defaultColWidth="12.5703125" defaultRowHeight="15" customHeight="1" x14ac:dyDescent="0.2"/>
  <cols>
    <col min="1" max="3" width="10.5703125" customWidth="1"/>
    <col min="4" max="5" width="11.140625" customWidth="1"/>
    <col min="6" max="7" width="10" customWidth="1"/>
    <col min="8" max="8" width="9.85546875" customWidth="1"/>
    <col min="9" max="9" width="10.140625" customWidth="1"/>
    <col min="10" max="26" width="8.5703125" customWidth="1"/>
  </cols>
  <sheetData>
    <row r="1" spans="1:10" ht="12.75" customHeight="1" x14ac:dyDescent="0.2">
      <c r="A1" s="83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12.75" customHeight="1" x14ac:dyDescent="0.2">
      <c r="A2" s="83" t="s">
        <v>57</v>
      </c>
      <c r="B2" s="46"/>
      <c r="C2" s="46"/>
      <c r="D2" s="46"/>
      <c r="E2" s="46"/>
      <c r="F2" s="46"/>
      <c r="G2" s="46"/>
      <c r="H2" s="46"/>
      <c r="I2" s="46"/>
    </row>
    <row r="3" spans="1:10" ht="12.75" customHeight="1" x14ac:dyDescent="0.2">
      <c r="G3" s="2"/>
      <c r="H3" s="2"/>
      <c r="I3" s="2"/>
    </row>
    <row r="4" spans="1:10" ht="12.75" customHeight="1" x14ac:dyDescent="0.2">
      <c r="A4" s="74" t="s">
        <v>1</v>
      </c>
      <c r="B4" s="74"/>
      <c r="C4" s="84"/>
      <c r="D4" s="85"/>
      <c r="E4" s="41" t="s">
        <v>2</v>
      </c>
      <c r="F4" s="84"/>
      <c r="G4" s="86"/>
      <c r="H4" s="86"/>
      <c r="I4" s="85"/>
    </row>
    <row r="5" spans="1:10" ht="12.75" customHeight="1" x14ac:dyDescent="0.2">
      <c r="A5" s="74" t="s">
        <v>3</v>
      </c>
      <c r="B5" s="74"/>
      <c r="C5" s="87"/>
      <c r="D5" s="88"/>
      <c r="E5" s="9" t="s">
        <v>4</v>
      </c>
      <c r="F5" s="40"/>
      <c r="G5" s="33"/>
      <c r="H5" s="33"/>
      <c r="I5" s="4"/>
    </row>
    <row r="6" spans="1:10" ht="12.75" customHeight="1" x14ac:dyDescent="0.2">
      <c r="A6" s="74" t="s">
        <v>5</v>
      </c>
      <c r="B6" s="74"/>
      <c r="C6" s="75"/>
      <c r="D6" s="76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6.5" customHeight="1" x14ac:dyDescent="0.2">
      <c r="A8" s="61" t="s">
        <v>52</v>
      </c>
      <c r="B8" s="62"/>
      <c r="C8" s="62"/>
      <c r="D8" s="62"/>
      <c r="E8" s="62"/>
      <c r="F8" s="62"/>
      <c r="G8" s="62"/>
      <c r="H8" s="62"/>
      <c r="I8" s="62"/>
    </row>
    <row r="9" spans="1:10" ht="12.75" customHeight="1" x14ac:dyDescent="0.2">
      <c r="A9" s="77" t="s">
        <v>6</v>
      </c>
      <c r="B9" s="78"/>
      <c r="C9" s="78"/>
      <c r="D9" s="34"/>
      <c r="E9" s="79" t="s">
        <v>7</v>
      </c>
      <c r="F9" s="79"/>
      <c r="G9" s="79"/>
      <c r="H9" s="79"/>
      <c r="I9" s="80"/>
      <c r="J9" s="2"/>
    </row>
    <row r="10" spans="1:10" ht="24.75" customHeight="1" x14ac:dyDescent="0.2">
      <c r="A10" s="81" t="s">
        <v>8</v>
      </c>
      <c r="B10" s="82"/>
      <c r="C10" s="65"/>
      <c r="D10" s="5" t="s">
        <v>9</v>
      </c>
      <c r="E10" s="5" t="s">
        <v>10</v>
      </c>
      <c r="F10" s="6" t="s">
        <v>11</v>
      </c>
      <c r="G10" s="31" t="s">
        <v>43</v>
      </c>
      <c r="H10" s="32" t="s">
        <v>44</v>
      </c>
      <c r="I10" s="5" t="s">
        <v>12</v>
      </c>
    </row>
    <row r="11" spans="1:10" ht="12.75" customHeight="1" x14ac:dyDescent="0.2">
      <c r="A11" s="90"/>
      <c r="B11" s="71"/>
      <c r="C11" s="72"/>
      <c r="D11" s="35"/>
      <c r="E11" s="35"/>
      <c r="F11" s="30" t="str">
        <f t="shared" ref="F11:F17" si="0">IF(AND(D11=0,E11=0),"",ABS(D11-E11))</f>
        <v/>
      </c>
      <c r="G11" s="36"/>
      <c r="H11" s="36"/>
      <c r="I11" s="29" t="str">
        <f t="shared" ref="I11:I17" si="1">IF(F11="","",F11*G11*H11/12)</f>
        <v/>
      </c>
    </row>
    <row r="12" spans="1:10" ht="12" customHeight="1" x14ac:dyDescent="0.2">
      <c r="A12" s="56"/>
      <c r="B12" s="57"/>
      <c r="C12" s="58"/>
      <c r="D12" s="35"/>
      <c r="E12" s="35"/>
      <c r="F12" s="30" t="str">
        <f t="shared" si="0"/>
        <v/>
      </c>
      <c r="G12" s="36"/>
      <c r="H12" s="36"/>
      <c r="I12" s="29" t="str">
        <f t="shared" si="1"/>
        <v/>
      </c>
    </row>
    <row r="13" spans="1:10" ht="12.75" customHeight="1" x14ac:dyDescent="0.2">
      <c r="A13" s="56"/>
      <c r="B13" s="57"/>
      <c r="C13" s="58"/>
      <c r="D13" s="35"/>
      <c r="E13" s="35"/>
      <c r="F13" s="30" t="str">
        <f t="shared" si="0"/>
        <v/>
      </c>
      <c r="G13" s="36"/>
      <c r="H13" s="36"/>
      <c r="I13" s="29" t="str">
        <f t="shared" si="1"/>
        <v/>
      </c>
    </row>
    <row r="14" spans="1:10" ht="12.75" customHeight="1" x14ac:dyDescent="0.2">
      <c r="A14" s="70"/>
      <c r="B14" s="71"/>
      <c r="C14" s="72"/>
      <c r="D14" s="35"/>
      <c r="E14" s="35"/>
      <c r="F14" s="30" t="str">
        <f t="shared" si="0"/>
        <v/>
      </c>
      <c r="G14" s="36"/>
      <c r="H14" s="36"/>
      <c r="I14" s="29" t="str">
        <f t="shared" si="1"/>
        <v/>
      </c>
    </row>
    <row r="15" spans="1:10" ht="12.75" customHeight="1" x14ac:dyDescent="0.2">
      <c r="A15" s="70"/>
      <c r="B15" s="71"/>
      <c r="C15" s="72"/>
      <c r="D15" s="35"/>
      <c r="E15" s="35"/>
      <c r="F15" s="30" t="str">
        <f t="shared" si="0"/>
        <v/>
      </c>
      <c r="G15" s="36"/>
      <c r="H15" s="36"/>
      <c r="I15" s="29" t="str">
        <f t="shared" si="1"/>
        <v/>
      </c>
    </row>
    <row r="16" spans="1:10" ht="12.75" customHeight="1" x14ac:dyDescent="0.2">
      <c r="A16" s="70"/>
      <c r="B16" s="71"/>
      <c r="C16" s="72"/>
      <c r="D16" s="35"/>
      <c r="E16" s="35"/>
      <c r="F16" s="30" t="str">
        <f t="shared" si="0"/>
        <v/>
      </c>
      <c r="G16" s="36"/>
      <c r="H16" s="36"/>
      <c r="I16" s="29" t="str">
        <f t="shared" si="1"/>
        <v/>
      </c>
    </row>
    <row r="17" spans="1:9" ht="12.75" customHeight="1" x14ac:dyDescent="0.2">
      <c r="A17" s="56"/>
      <c r="B17" s="57"/>
      <c r="C17" s="58"/>
      <c r="D17" s="35"/>
      <c r="E17" s="35"/>
      <c r="F17" s="30" t="str">
        <f t="shared" si="0"/>
        <v/>
      </c>
      <c r="G17" s="36"/>
      <c r="H17" s="36"/>
      <c r="I17" s="29" t="str">
        <f t="shared" si="1"/>
        <v/>
      </c>
    </row>
    <row r="18" spans="1:9" ht="12.75" customHeight="1" x14ac:dyDescent="0.2">
      <c r="E18" s="7" t="s">
        <v>13</v>
      </c>
      <c r="I18" s="27" t="str">
        <f>IF(SUM(I11:I17)=0,"",SUM(I11:I17))</f>
        <v/>
      </c>
    </row>
    <row r="19" spans="1:9" ht="12.75" customHeight="1" x14ac:dyDescent="0.2">
      <c r="C19" s="8"/>
      <c r="D19" s="8"/>
      <c r="E19" s="8"/>
      <c r="F19" s="8"/>
      <c r="G19" s="9"/>
      <c r="H19" s="10"/>
    </row>
    <row r="20" spans="1:9" ht="12.75" customHeight="1" x14ac:dyDescent="0.2">
      <c r="A20" s="3" t="s">
        <v>14</v>
      </c>
      <c r="D20" s="51" t="s">
        <v>54</v>
      </c>
      <c r="E20" s="51"/>
      <c r="F20" s="51"/>
      <c r="G20" s="51"/>
      <c r="H20" s="52" t="s">
        <v>16</v>
      </c>
      <c r="I20" s="42" t="s">
        <v>19</v>
      </c>
    </row>
    <row r="21" spans="1:9" ht="12.75" customHeight="1" x14ac:dyDescent="0.2">
      <c r="D21" s="2"/>
      <c r="E21" s="59">
        <v>2000</v>
      </c>
      <c r="F21" s="60"/>
      <c r="G21" s="2"/>
      <c r="H21" s="53"/>
    </row>
    <row r="22" spans="1:9" ht="12.75" customHeight="1" x14ac:dyDescent="0.2">
      <c r="C22" s="2"/>
      <c r="D22" s="2"/>
      <c r="E22" s="2"/>
      <c r="F22" s="2"/>
      <c r="G22" s="2"/>
      <c r="H22" s="2"/>
    </row>
    <row r="23" spans="1:9" ht="12.75" customHeight="1" x14ac:dyDescent="0.2">
      <c r="D23" s="28" t="str">
        <f>I18</f>
        <v/>
      </c>
      <c r="E23" s="28" t="s">
        <v>15</v>
      </c>
      <c r="F23" s="28" t="str">
        <f>IF(D9="","",D9)</f>
        <v/>
      </c>
      <c r="G23" s="26" t="s">
        <v>16</v>
      </c>
      <c r="H23" s="26" t="str">
        <f>IF(D23="","",IF(F23="","",D23*F23/E24))</f>
        <v/>
      </c>
      <c r="I23" s="13" t="s">
        <v>55</v>
      </c>
    </row>
    <row r="24" spans="1:9" ht="12.75" customHeight="1" x14ac:dyDescent="0.2">
      <c r="C24" s="2"/>
      <c r="D24" s="25"/>
      <c r="E24" s="26">
        <v>2000</v>
      </c>
      <c r="F24" s="25"/>
      <c r="G24" s="25"/>
      <c r="H24" s="25"/>
      <c r="I24" s="13"/>
    </row>
    <row r="25" spans="1:9" ht="12.75" customHeight="1" x14ac:dyDescent="0.2">
      <c r="C25" s="2"/>
      <c r="E25" s="14"/>
      <c r="F25" s="2"/>
      <c r="G25" s="2"/>
      <c r="H25" s="2"/>
    </row>
    <row r="26" spans="1:9" ht="6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6.5" customHeight="1" x14ac:dyDescent="0.2">
      <c r="A27" s="61" t="s">
        <v>17</v>
      </c>
      <c r="B27" s="62"/>
      <c r="C27" s="62"/>
      <c r="D27" s="62"/>
      <c r="E27" s="62"/>
      <c r="F27" s="62"/>
      <c r="G27" s="62"/>
      <c r="H27" s="62"/>
      <c r="I27" s="62"/>
    </row>
    <row r="28" spans="1:9" ht="12.75" customHeight="1" x14ac:dyDescent="0.2">
      <c r="A28" s="63" t="s">
        <v>18</v>
      </c>
      <c r="B28" s="46"/>
      <c r="C28" s="37"/>
      <c r="D28" s="3" t="s">
        <v>19</v>
      </c>
      <c r="E28" s="1"/>
      <c r="F28" s="1"/>
      <c r="G28" s="15"/>
      <c r="H28" s="89" t="s">
        <v>47</v>
      </c>
      <c r="I28" s="65"/>
    </row>
    <row r="29" spans="1:9" ht="36" x14ac:dyDescent="0.2">
      <c r="A29" s="16" t="s">
        <v>56</v>
      </c>
      <c r="B29" s="16"/>
      <c r="C29" s="16"/>
      <c r="D29" s="16"/>
      <c r="E29" s="2" t="s">
        <v>20</v>
      </c>
      <c r="H29" s="5" t="s">
        <v>21</v>
      </c>
      <c r="I29" s="38" t="s">
        <v>46</v>
      </c>
    </row>
    <row r="30" spans="1:9" ht="12.75" customHeight="1" x14ac:dyDescent="0.2">
      <c r="A30" s="17" t="s">
        <v>22</v>
      </c>
      <c r="B30" s="11"/>
      <c r="C30" s="11"/>
      <c r="D30" s="11"/>
      <c r="H30" s="18" t="s">
        <v>23</v>
      </c>
      <c r="I30" s="19">
        <v>-0.1</v>
      </c>
    </row>
    <row r="31" spans="1:9" ht="12.75" customHeight="1" x14ac:dyDescent="0.2">
      <c r="H31" s="18" t="s">
        <v>24</v>
      </c>
      <c r="I31" s="19">
        <v>-0.2</v>
      </c>
    </row>
    <row r="32" spans="1:9" ht="12.75" customHeight="1" thickBot="1" x14ac:dyDescent="0.25">
      <c r="A32" s="22" t="str">
        <f>IF(C28="","",C28)</f>
        <v/>
      </c>
      <c r="B32" s="23" t="s">
        <v>25</v>
      </c>
      <c r="C32" s="24" t="str">
        <f>IF(H23="","",H23)</f>
        <v/>
      </c>
      <c r="D32" s="20" t="s">
        <v>26</v>
      </c>
      <c r="E32" s="12" t="str">
        <f>IF(A32="","",IF(C32="","",(A32-C32)/B33*100))</f>
        <v/>
      </c>
      <c r="F32" s="13" t="s">
        <v>27</v>
      </c>
      <c r="H32" s="18" t="s">
        <v>28</v>
      </c>
      <c r="I32" s="19">
        <v>-0.3</v>
      </c>
    </row>
    <row r="33" spans="1:9" ht="12.75" customHeight="1" x14ac:dyDescent="0.2">
      <c r="A33" s="25"/>
      <c r="B33" s="26" t="str">
        <f>H23</f>
        <v/>
      </c>
      <c r="C33" s="25"/>
      <c r="D33" s="13"/>
      <c r="E33" s="13"/>
      <c r="H33" s="18" t="s">
        <v>29</v>
      </c>
      <c r="I33" s="19">
        <v>-0.4</v>
      </c>
    </row>
    <row r="34" spans="1:9" ht="12.75" customHeight="1" x14ac:dyDescent="0.2">
      <c r="A34" s="66" t="s">
        <v>49</v>
      </c>
      <c r="B34" s="66"/>
      <c r="C34" s="66"/>
      <c r="D34" s="66"/>
      <c r="E34" s="66"/>
      <c r="F34" s="66"/>
      <c r="G34" s="66"/>
      <c r="H34" s="18" t="s">
        <v>30</v>
      </c>
      <c r="I34" s="19">
        <v>-0.5</v>
      </c>
    </row>
    <row r="35" spans="1:9" ht="12.75" customHeight="1" x14ac:dyDescent="0.2">
      <c r="A35" s="66"/>
      <c r="B35" s="66"/>
      <c r="C35" s="66"/>
      <c r="D35" s="66"/>
      <c r="E35" s="66"/>
      <c r="F35" s="66"/>
      <c r="G35" s="66"/>
      <c r="H35" s="18" t="s">
        <v>31</v>
      </c>
      <c r="I35" s="19">
        <v>-0.6</v>
      </c>
    </row>
    <row r="36" spans="1:9" ht="12.75" customHeight="1" x14ac:dyDescent="0.2">
      <c r="A36" s="66"/>
      <c r="B36" s="66"/>
      <c r="C36" s="66"/>
      <c r="D36" s="66"/>
      <c r="E36" s="66"/>
      <c r="F36" s="66"/>
      <c r="G36" s="66"/>
      <c r="H36" s="18" t="s">
        <v>32</v>
      </c>
      <c r="I36" s="19">
        <v>-0.7</v>
      </c>
    </row>
    <row r="37" spans="1:9" ht="12.75" customHeight="1" x14ac:dyDescent="0.2">
      <c r="A37" s="66"/>
      <c r="B37" s="66"/>
      <c r="C37" s="66"/>
      <c r="D37" s="66"/>
      <c r="E37" s="66"/>
      <c r="F37" s="66"/>
      <c r="G37" s="66"/>
      <c r="H37" s="18" t="s">
        <v>33</v>
      </c>
      <c r="I37" s="19">
        <v>-0.8</v>
      </c>
    </row>
    <row r="38" spans="1:9" ht="12.75" customHeight="1" x14ac:dyDescent="0.2">
      <c r="A38" s="66"/>
      <c r="B38" s="66"/>
      <c r="C38" s="66"/>
      <c r="D38" s="66"/>
      <c r="E38" s="66"/>
      <c r="F38" s="66"/>
      <c r="G38" s="66"/>
      <c r="H38" s="18" t="s">
        <v>34</v>
      </c>
      <c r="I38" s="19">
        <v>-0.9</v>
      </c>
    </row>
    <row r="39" spans="1:9" ht="12.75" customHeight="1" x14ac:dyDescent="0.2">
      <c r="A39" s="66"/>
      <c r="B39" s="66"/>
      <c r="C39" s="66"/>
      <c r="D39" s="66"/>
      <c r="E39" s="66"/>
      <c r="F39" s="66"/>
      <c r="G39" s="66"/>
      <c r="H39" s="18" t="s">
        <v>35</v>
      </c>
      <c r="I39" s="19">
        <v>-1</v>
      </c>
    </row>
    <row r="40" spans="1:9" ht="12.75" customHeight="1" x14ac:dyDescent="0.2">
      <c r="A40" s="66"/>
      <c r="B40" s="66"/>
      <c r="C40" s="66"/>
      <c r="D40" s="66"/>
      <c r="E40" s="66"/>
      <c r="F40" s="66"/>
      <c r="G40" s="66"/>
      <c r="H40" s="2"/>
      <c r="I40" s="10"/>
    </row>
    <row r="41" spans="1:9" ht="12.75" customHeight="1" x14ac:dyDescent="0.2">
      <c r="A41" s="66"/>
      <c r="B41" s="66"/>
      <c r="C41" s="66"/>
      <c r="D41" s="66"/>
      <c r="E41" s="66"/>
      <c r="F41" s="66"/>
      <c r="G41" s="66"/>
      <c r="H41" s="68" t="s">
        <v>48</v>
      </c>
      <c r="I41" s="69"/>
    </row>
    <row r="42" spans="1:9" ht="12.75" customHeight="1" x14ac:dyDescent="0.2">
      <c r="A42" s="67"/>
      <c r="B42" s="67"/>
      <c r="C42" s="67"/>
      <c r="D42" s="67"/>
      <c r="E42" s="67"/>
      <c r="F42" s="67"/>
      <c r="G42" s="67"/>
      <c r="H42" s="47"/>
      <c r="I42" s="47"/>
    </row>
    <row r="43" spans="1:9" ht="12.75" customHeight="1" x14ac:dyDescent="0.2">
      <c r="A43" s="3" t="s">
        <v>36</v>
      </c>
      <c r="B43" s="45"/>
      <c r="C43" s="46"/>
      <c r="D43" s="46"/>
      <c r="E43" s="46"/>
      <c r="F43" s="46"/>
      <c r="G43" s="46"/>
      <c r="H43" s="46"/>
      <c r="I43" s="46"/>
    </row>
    <row r="44" spans="1:9" ht="12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12.7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2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2.7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2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2.75" customHeight="1" x14ac:dyDescent="0.2">
      <c r="A49" s="2" t="s">
        <v>37</v>
      </c>
      <c r="B49" s="2"/>
      <c r="C49" s="2"/>
      <c r="D49" s="2"/>
      <c r="E49" s="43"/>
      <c r="F49" s="3" t="s">
        <v>38</v>
      </c>
    </row>
    <row r="50" spans="1:9" ht="12.75" customHeight="1" x14ac:dyDescent="0.2">
      <c r="A50" s="2" t="s">
        <v>39</v>
      </c>
      <c r="B50" s="2"/>
      <c r="C50" s="2"/>
      <c r="D50" s="2"/>
      <c r="E50" s="43"/>
      <c r="F50" s="3" t="s">
        <v>38</v>
      </c>
      <c r="G50" s="48" t="s">
        <v>40</v>
      </c>
      <c r="H50" s="49"/>
      <c r="I50" s="21">
        <f>IF(C28&gt;H23,C28-(H23*1.05),0)</f>
        <v>0</v>
      </c>
    </row>
    <row r="51" spans="1:9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 x14ac:dyDescent="0.2">
      <c r="A52" s="50" t="s">
        <v>41</v>
      </c>
      <c r="B52" s="46"/>
      <c r="C52" s="54"/>
      <c r="D52" s="54"/>
      <c r="E52" s="50" t="s">
        <v>42</v>
      </c>
      <c r="F52" s="46"/>
      <c r="G52" s="55"/>
      <c r="H52" s="55"/>
      <c r="I52" s="55"/>
    </row>
    <row r="53" spans="1:9" ht="12.75" customHeight="1" x14ac:dyDescent="0.2"/>
    <row r="54" spans="1:9" ht="12.75" customHeight="1" x14ac:dyDescent="0.2"/>
    <row r="55" spans="1:9" ht="12.75" customHeight="1" x14ac:dyDescent="0.2"/>
    <row r="56" spans="1:9" ht="12.75" customHeight="1" x14ac:dyDescent="0.2"/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sheetProtection algorithmName="SHA-512" hashValue="VjCAmNfCxXTzxAAJDN5c60m8SLkUr9xY4N8flGAv8ntQG0Jb0S8kjuxfe1WjnLOx8Efh5qUP9KjwxmcSxvjbTA==" saltValue="O/eH6xcsmhGWIz5VcMrYyw==" spinCount="100000" sheet="1" objects="1" scenarios="1"/>
  <mergeCells count="36">
    <mergeCell ref="C6:D6"/>
    <mergeCell ref="A1:I1"/>
    <mergeCell ref="A2:I2"/>
    <mergeCell ref="C4:D4"/>
    <mergeCell ref="F4:I4"/>
    <mergeCell ref="C5:D5"/>
    <mergeCell ref="A4:B4"/>
    <mergeCell ref="A5:B5"/>
    <mergeCell ref="A6:B6"/>
    <mergeCell ref="A14:C14"/>
    <mergeCell ref="A15:C15"/>
    <mergeCell ref="A16:C16"/>
    <mergeCell ref="A17:C17"/>
    <mergeCell ref="E21:F21"/>
    <mergeCell ref="A8:I8"/>
    <mergeCell ref="A10:C10"/>
    <mergeCell ref="A11:C11"/>
    <mergeCell ref="A12:C12"/>
    <mergeCell ref="A13:C13"/>
    <mergeCell ref="A9:C9"/>
    <mergeCell ref="E9:I9"/>
    <mergeCell ref="D20:G20"/>
    <mergeCell ref="C52:D52"/>
    <mergeCell ref="G52:I52"/>
    <mergeCell ref="A52:B52"/>
    <mergeCell ref="E52:F52"/>
    <mergeCell ref="A34:G42"/>
    <mergeCell ref="H41:I41"/>
    <mergeCell ref="H42:I42"/>
    <mergeCell ref="B43:I43"/>
    <mergeCell ref="A44:I48"/>
    <mergeCell ref="G50:H50"/>
    <mergeCell ref="A28:B28"/>
    <mergeCell ref="H28:I28"/>
    <mergeCell ref="A27:I27"/>
    <mergeCell ref="H20:H21"/>
  </mergeCells>
  <conditionalFormatting sqref="I50">
    <cfRule type="cellIs" dxfId="3" priority="1" operator="lessThan">
      <formula>0</formula>
    </cfRule>
    <cfRule type="expression" dxfId="2" priority="2">
      <formula>$I$50&gt;0</formula>
    </cfRule>
  </conditionalFormatting>
  <pageMargins left="0.5" right="0.75" top="1" bottom="0.52013888888888904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Box2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4</xdr:row>
                    <xdr:rowOff>19050</xdr:rowOff>
                  </from>
                  <to>
                    <xdr:col>8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Box1">
              <controlPr defaultSize="0" autoFill="0" autoLine="0" autoPict="0">
                <anchor moveWithCells="1" sizeWithCells="1">
                  <from>
                    <xdr:col>6</xdr:col>
                    <xdr:colOff>200025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1"/>
  <sheetViews>
    <sheetView showGridLines="0" workbookViewId="0">
      <selection sqref="A1:I1"/>
    </sheetView>
  </sheetViews>
  <sheetFormatPr defaultColWidth="12.5703125" defaultRowHeight="15" customHeight="1" x14ac:dyDescent="0.2"/>
  <cols>
    <col min="1" max="3" width="10.5703125" customWidth="1"/>
    <col min="4" max="5" width="11.140625" customWidth="1"/>
    <col min="6" max="7" width="10" customWidth="1"/>
    <col min="8" max="8" width="9.85546875" customWidth="1"/>
    <col min="9" max="9" width="10.140625" customWidth="1"/>
    <col min="10" max="26" width="8.5703125" customWidth="1"/>
  </cols>
  <sheetData>
    <row r="1" spans="1:10" ht="12.75" customHeight="1" x14ac:dyDescent="0.2">
      <c r="A1" s="83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12.75" customHeight="1" x14ac:dyDescent="0.2">
      <c r="A2" s="83" t="s">
        <v>57</v>
      </c>
      <c r="B2" s="46"/>
      <c r="C2" s="46"/>
      <c r="D2" s="46"/>
      <c r="E2" s="46"/>
      <c r="F2" s="46"/>
      <c r="G2" s="46"/>
      <c r="H2" s="46"/>
      <c r="I2" s="46"/>
    </row>
    <row r="3" spans="1:10" ht="12.75" customHeight="1" x14ac:dyDescent="0.2">
      <c r="G3" s="2"/>
      <c r="H3" s="2"/>
      <c r="I3" s="2"/>
    </row>
    <row r="4" spans="1:10" ht="12.75" customHeight="1" x14ac:dyDescent="0.2">
      <c r="A4" s="74" t="s">
        <v>1</v>
      </c>
      <c r="B4" s="74"/>
      <c r="C4" s="84"/>
      <c r="D4" s="85"/>
      <c r="E4" s="41" t="s">
        <v>2</v>
      </c>
      <c r="F4" s="84"/>
      <c r="G4" s="86"/>
      <c r="H4" s="86"/>
      <c r="I4" s="85"/>
    </row>
    <row r="5" spans="1:10" ht="12.75" customHeight="1" x14ac:dyDescent="0.2">
      <c r="A5" s="74" t="s">
        <v>3</v>
      </c>
      <c r="B5" s="74"/>
      <c r="C5" s="87"/>
      <c r="D5" s="88"/>
      <c r="E5" s="9" t="s">
        <v>4</v>
      </c>
      <c r="F5" s="40"/>
      <c r="G5" s="33"/>
      <c r="H5" s="33"/>
      <c r="I5" s="4"/>
    </row>
    <row r="6" spans="1:10" ht="12.75" customHeight="1" x14ac:dyDescent="0.2">
      <c r="A6" s="74" t="s">
        <v>5</v>
      </c>
      <c r="B6" s="74"/>
      <c r="C6" s="75"/>
      <c r="D6" s="76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6.5" customHeight="1" x14ac:dyDescent="0.2">
      <c r="A8" s="61" t="s">
        <v>52</v>
      </c>
      <c r="B8" s="62"/>
      <c r="C8" s="62"/>
      <c r="D8" s="62"/>
      <c r="E8" s="62"/>
      <c r="F8" s="62"/>
      <c r="G8" s="62"/>
      <c r="H8" s="62"/>
      <c r="I8" s="62"/>
    </row>
    <row r="9" spans="1:10" ht="12.75" customHeight="1" x14ac:dyDescent="0.2">
      <c r="A9" s="77" t="s">
        <v>6</v>
      </c>
      <c r="B9" s="78"/>
      <c r="C9" s="78"/>
      <c r="D9" s="34"/>
      <c r="E9" s="79" t="s">
        <v>7</v>
      </c>
      <c r="F9" s="79"/>
      <c r="G9" s="79"/>
      <c r="H9" s="79"/>
      <c r="I9" s="80"/>
      <c r="J9" s="2"/>
    </row>
    <row r="10" spans="1:10" ht="24.75" customHeight="1" x14ac:dyDescent="0.2">
      <c r="A10" s="81" t="s">
        <v>8</v>
      </c>
      <c r="B10" s="82"/>
      <c r="C10" s="65"/>
      <c r="D10" s="5" t="s">
        <v>9</v>
      </c>
      <c r="E10" s="5" t="s">
        <v>10</v>
      </c>
      <c r="F10" s="6" t="s">
        <v>11</v>
      </c>
      <c r="G10" s="31" t="s">
        <v>43</v>
      </c>
      <c r="H10" s="32" t="s">
        <v>44</v>
      </c>
      <c r="I10" s="5" t="s">
        <v>12</v>
      </c>
    </row>
    <row r="11" spans="1:10" ht="12.75" customHeight="1" x14ac:dyDescent="0.2">
      <c r="A11" s="70"/>
      <c r="B11" s="71"/>
      <c r="C11" s="72"/>
      <c r="D11" s="35"/>
      <c r="E11" s="35"/>
      <c r="F11" s="30" t="str">
        <f t="shared" ref="F11:F17" si="0">IF(AND(D11=0,E11=0),"",ABS(D11-E11))</f>
        <v/>
      </c>
      <c r="G11" s="36"/>
      <c r="H11" s="36"/>
      <c r="I11" s="29" t="str">
        <f t="shared" ref="I11:I17" si="1">IF(F11="","",F11*G11*H11/12)</f>
        <v/>
      </c>
    </row>
    <row r="12" spans="1:10" ht="12" customHeight="1" x14ac:dyDescent="0.2">
      <c r="A12" s="56"/>
      <c r="B12" s="57"/>
      <c r="C12" s="58"/>
      <c r="D12" s="35"/>
      <c r="E12" s="35"/>
      <c r="F12" s="30" t="str">
        <f t="shared" si="0"/>
        <v/>
      </c>
      <c r="G12" s="36"/>
      <c r="H12" s="36"/>
      <c r="I12" s="29" t="str">
        <f t="shared" si="1"/>
        <v/>
      </c>
    </row>
    <row r="13" spans="1:10" ht="12.75" customHeight="1" x14ac:dyDescent="0.2">
      <c r="A13" s="56"/>
      <c r="B13" s="57"/>
      <c r="C13" s="58"/>
      <c r="D13" s="35"/>
      <c r="E13" s="35"/>
      <c r="F13" s="30" t="str">
        <f t="shared" si="0"/>
        <v/>
      </c>
      <c r="G13" s="36"/>
      <c r="H13" s="36"/>
      <c r="I13" s="29" t="str">
        <f t="shared" si="1"/>
        <v/>
      </c>
    </row>
    <row r="14" spans="1:10" ht="12.75" customHeight="1" x14ac:dyDescent="0.2">
      <c r="A14" s="70"/>
      <c r="B14" s="71"/>
      <c r="C14" s="72"/>
      <c r="D14" s="35"/>
      <c r="E14" s="35"/>
      <c r="F14" s="30" t="str">
        <f t="shared" si="0"/>
        <v/>
      </c>
      <c r="G14" s="36"/>
      <c r="H14" s="36"/>
      <c r="I14" s="29" t="str">
        <f t="shared" si="1"/>
        <v/>
      </c>
    </row>
    <row r="15" spans="1:10" ht="12.75" customHeight="1" x14ac:dyDescent="0.2">
      <c r="A15" s="70"/>
      <c r="B15" s="71"/>
      <c r="C15" s="72"/>
      <c r="D15" s="35"/>
      <c r="E15" s="35"/>
      <c r="F15" s="30" t="str">
        <f t="shared" si="0"/>
        <v/>
      </c>
      <c r="G15" s="36"/>
      <c r="H15" s="36"/>
      <c r="I15" s="29" t="str">
        <f t="shared" si="1"/>
        <v/>
      </c>
    </row>
    <row r="16" spans="1:10" ht="12.75" customHeight="1" x14ac:dyDescent="0.2">
      <c r="A16" s="70"/>
      <c r="B16" s="71"/>
      <c r="C16" s="72"/>
      <c r="D16" s="35"/>
      <c r="E16" s="35"/>
      <c r="F16" s="30" t="str">
        <f t="shared" si="0"/>
        <v/>
      </c>
      <c r="G16" s="36"/>
      <c r="H16" s="36"/>
      <c r="I16" s="29" t="str">
        <f t="shared" si="1"/>
        <v/>
      </c>
    </row>
    <row r="17" spans="1:9" ht="12.75" customHeight="1" x14ac:dyDescent="0.2">
      <c r="A17" s="56"/>
      <c r="B17" s="57"/>
      <c r="C17" s="58"/>
      <c r="D17" s="35"/>
      <c r="E17" s="35"/>
      <c r="F17" s="30" t="str">
        <f t="shared" si="0"/>
        <v/>
      </c>
      <c r="G17" s="36"/>
      <c r="H17" s="36"/>
      <c r="I17" s="29" t="str">
        <f t="shared" si="1"/>
        <v/>
      </c>
    </row>
    <row r="18" spans="1:9" ht="12.75" customHeight="1" x14ac:dyDescent="0.2">
      <c r="E18" s="7" t="s">
        <v>13</v>
      </c>
      <c r="I18" s="27" t="str">
        <f>IF(SUM(I11:I17)=0,"",SUM(I11:I17))</f>
        <v/>
      </c>
    </row>
    <row r="19" spans="1:9" ht="12.75" customHeight="1" x14ac:dyDescent="0.2">
      <c r="C19" s="8"/>
      <c r="D19" s="8"/>
      <c r="E19" s="8"/>
      <c r="F19" s="8"/>
      <c r="G19" s="9"/>
      <c r="H19" s="10"/>
    </row>
    <row r="20" spans="1:9" ht="12.75" customHeight="1" x14ac:dyDescent="0.2">
      <c r="A20" s="3" t="s">
        <v>14</v>
      </c>
      <c r="D20" s="51" t="s">
        <v>54</v>
      </c>
      <c r="E20" s="51"/>
      <c r="F20" s="51"/>
      <c r="G20" s="51"/>
      <c r="H20" s="52" t="s">
        <v>16</v>
      </c>
      <c r="I20" s="42" t="s">
        <v>19</v>
      </c>
    </row>
    <row r="21" spans="1:9" ht="12.75" customHeight="1" x14ac:dyDescent="0.2">
      <c r="D21" s="2"/>
      <c r="E21" s="59">
        <v>2000</v>
      </c>
      <c r="F21" s="60"/>
      <c r="G21" s="2"/>
      <c r="H21" s="53"/>
    </row>
    <row r="22" spans="1:9" ht="12.75" customHeight="1" x14ac:dyDescent="0.2">
      <c r="C22" s="2"/>
      <c r="D22" s="2"/>
      <c r="E22" s="2"/>
      <c r="F22" s="2"/>
      <c r="G22" s="2"/>
      <c r="H22" s="2"/>
    </row>
    <row r="23" spans="1:9" ht="12.75" customHeight="1" x14ac:dyDescent="0.2">
      <c r="D23" s="28" t="str">
        <f>I18</f>
        <v/>
      </c>
      <c r="E23" s="28" t="s">
        <v>15</v>
      </c>
      <c r="F23" s="28" t="str">
        <f>IF(D9="","",D9)</f>
        <v/>
      </c>
      <c r="G23" s="26" t="s">
        <v>16</v>
      </c>
      <c r="H23" s="26" t="str">
        <f>IF(D23="","",IF(F23="","",D23*F23/E24))</f>
        <v/>
      </c>
      <c r="I23" s="13" t="s">
        <v>55</v>
      </c>
    </row>
    <row r="24" spans="1:9" ht="12.75" customHeight="1" x14ac:dyDescent="0.2">
      <c r="C24" s="2"/>
      <c r="D24" s="25"/>
      <c r="E24" s="26">
        <v>2000</v>
      </c>
      <c r="F24" s="25"/>
      <c r="G24" s="25"/>
      <c r="H24" s="25"/>
      <c r="I24" s="13"/>
    </row>
    <row r="25" spans="1:9" ht="12.75" customHeight="1" x14ac:dyDescent="0.2">
      <c r="C25" s="2"/>
      <c r="E25" s="14"/>
      <c r="F25" s="2"/>
      <c r="G25" s="2"/>
      <c r="H25" s="2"/>
    </row>
    <row r="26" spans="1:9" ht="6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6.5" customHeight="1" x14ac:dyDescent="0.2">
      <c r="A27" s="61" t="s">
        <v>17</v>
      </c>
      <c r="B27" s="62"/>
      <c r="C27" s="62"/>
      <c r="D27" s="62"/>
      <c r="E27" s="62"/>
      <c r="F27" s="62"/>
      <c r="G27" s="62"/>
      <c r="H27" s="62"/>
      <c r="I27" s="62"/>
    </row>
    <row r="28" spans="1:9" ht="12.75" customHeight="1" x14ac:dyDescent="0.2">
      <c r="A28" s="63" t="s">
        <v>18</v>
      </c>
      <c r="B28" s="46"/>
      <c r="C28" s="37"/>
      <c r="D28" s="3" t="s">
        <v>19</v>
      </c>
      <c r="E28" s="1"/>
      <c r="F28" s="1"/>
      <c r="G28" s="15"/>
      <c r="H28" s="89" t="s">
        <v>45</v>
      </c>
      <c r="I28" s="65"/>
    </row>
    <row r="29" spans="1:9" ht="36" x14ac:dyDescent="0.2">
      <c r="A29" s="16" t="s">
        <v>56</v>
      </c>
      <c r="B29" s="16"/>
      <c r="C29" s="16"/>
      <c r="D29" s="16"/>
      <c r="E29" s="2" t="s">
        <v>20</v>
      </c>
      <c r="H29" s="5" t="s">
        <v>21</v>
      </c>
      <c r="I29" s="39" t="s">
        <v>46</v>
      </c>
    </row>
    <row r="30" spans="1:9" ht="12.75" customHeight="1" x14ac:dyDescent="0.2">
      <c r="A30" s="17" t="s">
        <v>22</v>
      </c>
      <c r="B30" s="11"/>
      <c r="C30" s="11"/>
      <c r="D30" s="11"/>
      <c r="H30" s="18" t="s">
        <v>23</v>
      </c>
      <c r="I30" s="19">
        <v>-0.1</v>
      </c>
    </row>
    <row r="31" spans="1:9" ht="12.75" customHeight="1" x14ac:dyDescent="0.2">
      <c r="H31" s="18" t="s">
        <v>24</v>
      </c>
      <c r="I31" s="19">
        <v>-0.2</v>
      </c>
    </row>
    <row r="32" spans="1:9" ht="12.75" customHeight="1" x14ac:dyDescent="0.2">
      <c r="A32" s="22" t="str">
        <f>IF(C28="","",C28)</f>
        <v/>
      </c>
      <c r="B32" s="23" t="s">
        <v>25</v>
      </c>
      <c r="C32" s="24" t="str">
        <f>IF(H23="","",H23)</f>
        <v/>
      </c>
      <c r="D32" s="20" t="s">
        <v>26</v>
      </c>
      <c r="E32" s="12" t="str">
        <f>IF(A32="","",IF(C32="","",(A32-C32)/B33*100))</f>
        <v/>
      </c>
      <c r="F32" s="13" t="s">
        <v>27</v>
      </c>
      <c r="H32" s="18" t="s">
        <v>28</v>
      </c>
      <c r="I32" s="19">
        <v>-0.3</v>
      </c>
    </row>
    <row r="33" spans="1:9" ht="12.75" customHeight="1" x14ac:dyDescent="0.2">
      <c r="A33" s="25"/>
      <c r="B33" s="26" t="str">
        <f>H23</f>
        <v/>
      </c>
      <c r="C33" s="25"/>
      <c r="D33" s="13"/>
      <c r="E33" s="13"/>
      <c r="H33" s="18" t="s">
        <v>29</v>
      </c>
      <c r="I33" s="19">
        <v>-0.4</v>
      </c>
    </row>
    <row r="34" spans="1:9" ht="12.75" customHeight="1" x14ac:dyDescent="0.2">
      <c r="A34" s="92" t="s">
        <v>50</v>
      </c>
      <c r="B34" s="93"/>
      <c r="C34" s="93"/>
      <c r="D34" s="93"/>
      <c r="E34" s="93"/>
      <c r="F34" s="93"/>
      <c r="G34" s="93"/>
      <c r="H34" s="18" t="s">
        <v>30</v>
      </c>
      <c r="I34" s="19">
        <v>-0.5</v>
      </c>
    </row>
    <row r="35" spans="1:9" ht="12.75" customHeight="1" x14ac:dyDescent="0.2">
      <c r="A35" s="93"/>
      <c r="B35" s="93"/>
      <c r="C35" s="93"/>
      <c r="D35" s="93"/>
      <c r="E35" s="93"/>
      <c r="F35" s="93"/>
      <c r="G35" s="93"/>
      <c r="H35" s="18" t="s">
        <v>31</v>
      </c>
      <c r="I35" s="19">
        <v>-0.6</v>
      </c>
    </row>
    <row r="36" spans="1:9" ht="12.75" customHeight="1" x14ac:dyDescent="0.2">
      <c r="A36" s="93"/>
      <c r="B36" s="93"/>
      <c r="C36" s="93"/>
      <c r="D36" s="93"/>
      <c r="E36" s="93"/>
      <c r="F36" s="93"/>
      <c r="G36" s="93"/>
      <c r="H36" s="18" t="s">
        <v>32</v>
      </c>
      <c r="I36" s="19">
        <v>-0.7</v>
      </c>
    </row>
    <row r="37" spans="1:9" ht="12.75" customHeight="1" x14ac:dyDescent="0.2">
      <c r="A37" s="93"/>
      <c r="B37" s="93"/>
      <c r="C37" s="93"/>
      <c r="D37" s="93"/>
      <c r="E37" s="93"/>
      <c r="F37" s="93"/>
      <c r="G37" s="93"/>
      <c r="H37" s="18" t="s">
        <v>33</v>
      </c>
      <c r="I37" s="19">
        <v>-0.8</v>
      </c>
    </row>
    <row r="38" spans="1:9" ht="12.75" customHeight="1" x14ac:dyDescent="0.2">
      <c r="A38" s="93"/>
      <c r="B38" s="93"/>
      <c r="C38" s="93"/>
      <c r="D38" s="93"/>
      <c r="E38" s="93"/>
      <c r="F38" s="93"/>
      <c r="G38" s="93"/>
      <c r="H38" s="18" t="s">
        <v>34</v>
      </c>
      <c r="I38" s="19">
        <v>-0.9</v>
      </c>
    </row>
    <row r="39" spans="1:9" ht="12.75" customHeight="1" x14ac:dyDescent="0.2">
      <c r="A39" s="93"/>
      <c r="B39" s="93"/>
      <c r="C39" s="93"/>
      <c r="D39" s="93"/>
      <c r="E39" s="93"/>
      <c r="F39" s="93"/>
      <c r="G39" s="93"/>
      <c r="H39" s="18" t="s">
        <v>35</v>
      </c>
      <c r="I39" s="19">
        <v>-1</v>
      </c>
    </row>
    <row r="40" spans="1:9" ht="12.75" customHeight="1" x14ac:dyDescent="0.2">
      <c r="A40" s="93"/>
      <c r="B40" s="93"/>
      <c r="C40" s="93"/>
      <c r="D40" s="93"/>
      <c r="E40" s="93"/>
      <c r="F40" s="93"/>
      <c r="G40" s="93"/>
      <c r="H40" s="2"/>
      <c r="I40" s="10"/>
    </row>
    <row r="41" spans="1:9" ht="12.75" customHeight="1" x14ac:dyDescent="0.2">
      <c r="A41" s="93"/>
      <c r="B41" s="93"/>
      <c r="C41" s="93"/>
      <c r="D41" s="93"/>
      <c r="E41" s="93"/>
      <c r="F41" s="93"/>
      <c r="G41" s="93"/>
      <c r="H41" s="91" t="s">
        <v>48</v>
      </c>
      <c r="I41" s="69"/>
    </row>
    <row r="42" spans="1:9" ht="12.75" customHeight="1" x14ac:dyDescent="0.2">
      <c r="A42" s="94"/>
      <c r="B42" s="94"/>
      <c r="C42" s="94"/>
      <c r="D42" s="94"/>
      <c r="E42" s="94"/>
      <c r="F42" s="94"/>
      <c r="G42" s="94"/>
      <c r="H42" s="47"/>
      <c r="I42" s="47"/>
    </row>
    <row r="43" spans="1:9" ht="12.75" customHeight="1" x14ac:dyDescent="0.2">
      <c r="A43" s="3" t="s">
        <v>36</v>
      </c>
      <c r="B43" s="45"/>
      <c r="C43" s="46"/>
      <c r="D43" s="46"/>
      <c r="E43" s="46"/>
      <c r="F43" s="46"/>
      <c r="G43" s="46"/>
      <c r="H43" s="46"/>
      <c r="I43" s="46"/>
    </row>
    <row r="44" spans="1:9" ht="12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12.7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2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2.7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2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2.75" customHeight="1" x14ac:dyDescent="0.2">
      <c r="A49" s="2" t="s">
        <v>37</v>
      </c>
      <c r="B49" s="2"/>
      <c r="C49" s="2"/>
      <c r="D49" s="2"/>
      <c r="E49" s="43"/>
      <c r="F49" s="3" t="s">
        <v>38</v>
      </c>
    </row>
    <row r="50" spans="1:9" ht="12.75" customHeight="1" x14ac:dyDescent="0.2">
      <c r="A50" s="2" t="s">
        <v>39</v>
      </c>
      <c r="B50" s="2"/>
      <c r="C50" s="2"/>
      <c r="D50" s="2"/>
      <c r="E50" s="44"/>
      <c r="F50" s="3" t="s">
        <v>38</v>
      </c>
      <c r="G50" s="48" t="s">
        <v>40</v>
      </c>
      <c r="H50" s="49"/>
      <c r="I50" s="21">
        <f>IF(C28&gt;H23,C28-(H23*1.05),0)</f>
        <v>0</v>
      </c>
    </row>
    <row r="51" spans="1:9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 x14ac:dyDescent="0.2">
      <c r="A52" s="50" t="s">
        <v>41</v>
      </c>
      <c r="B52" s="46"/>
      <c r="C52" s="54"/>
      <c r="D52" s="54"/>
      <c r="E52" s="50" t="s">
        <v>42</v>
      </c>
      <c r="F52" s="46"/>
      <c r="G52" s="55"/>
      <c r="H52" s="55"/>
      <c r="I52" s="55"/>
    </row>
    <row r="53" spans="1:9" ht="12.75" customHeight="1" x14ac:dyDescent="0.2"/>
    <row r="54" spans="1:9" ht="12.75" customHeight="1" x14ac:dyDescent="0.2"/>
    <row r="55" spans="1:9" ht="12.75" customHeight="1" x14ac:dyDescent="0.2"/>
    <row r="56" spans="1:9" ht="12.75" customHeight="1" x14ac:dyDescent="0.2"/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sheetProtection algorithmName="SHA-512" hashValue="SBt6IIwRSnAymyIS7v688VsYtL9PB4eiQ1Rvf/sGzbg6ts3LqFJKxyTPsemK2izZe9JwvzDMJ5gsiLLe+DqBFg==" saltValue="tooN+9tqoUMuLh5Rwju6Zw==" spinCount="100000" sheet="1" objects="1" scenarios="1"/>
  <mergeCells count="36">
    <mergeCell ref="A1:I1"/>
    <mergeCell ref="A2:I2"/>
    <mergeCell ref="C4:D4"/>
    <mergeCell ref="F4:I4"/>
    <mergeCell ref="C5:D5"/>
    <mergeCell ref="A4:B4"/>
    <mergeCell ref="A5:B5"/>
    <mergeCell ref="C6:D6"/>
    <mergeCell ref="A8:I8"/>
    <mergeCell ref="A10:C10"/>
    <mergeCell ref="A11:C11"/>
    <mergeCell ref="A12:C12"/>
    <mergeCell ref="A6:B6"/>
    <mergeCell ref="A9:C9"/>
    <mergeCell ref="E9:I9"/>
    <mergeCell ref="A13:C13"/>
    <mergeCell ref="A14:C14"/>
    <mergeCell ref="A15:C15"/>
    <mergeCell ref="A16:C16"/>
    <mergeCell ref="A17:C17"/>
    <mergeCell ref="E21:F21"/>
    <mergeCell ref="A27:I27"/>
    <mergeCell ref="A28:B28"/>
    <mergeCell ref="H28:I28"/>
    <mergeCell ref="H41:I41"/>
    <mergeCell ref="A34:G42"/>
    <mergeCell ref="H20:H21"/>
    <mergeCell ref="D20:G20"/>
    <mergeCell ref="E52:F52"/>
    <mergeCell ref="G50:H50"/>
    <mergeCell ref="H42:I42"/>
    <mergeCell ref="B43:I43"/>
    <mergeCell ref="A52:B52"/>
    <mergeCell ref="A44:I48"/>
    <mergeCell ref="G52:I52"/>
    <mergeCell ref="C52:D52"/>
  </mergeCells>
  <conditionalFormatting sqref="I50">
    <cfRule type="cellIs" dxfId="1" priority="1" operator="lessThan">
      <formula>0</formula>
    </cfRule>
    <cfRule type="expression" dxfId="0" priority="2">
      <formula>$I$50&gt;0</formula>
    </cfRule>
  </conditionalFormatting>
  <pageMargins left="0.5" right="0.75" top="1" bottom="0.52013888888888904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Box2">
              <controlPr defaultSize="0" autoFill="0" autoLine="0" autoPict="0">
                <anchor moveWithCells="1" sizeWithCells="1">
                  <from>
                    <xdr:col>7</xdr:col>
                    <xdr:colOff>133350</xdr:colOff>
                    <xdr:row>4</xdr:row>
                    <xdr:rowOff>19050</xdr:rowOff>
                  </from>
                  <to>
                    <xdr:col>8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Box1">
              <controlPr defaultSize="0" autoFill="0" autoLine="0" autoPict="0">
                <anchor moveWithCells="1" sizeWithCells="1">
                  <from>
                    <xdr:col>6</xdr:col>
                    <xdr:colOff>200025</xdr:colOff>
                    <xdr:row>4</xdr:row>
                    <xdr:rowOff>19050</xdr:rowOff>
                  </from>
                  <to>
                    <xdr:col>7</xdr:col>
                    <xdr:colOff>57150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415</vt:lpstr>
      <vt:lpstr>416 </vt:lpstr>
      <vt:lpstr>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2023-06-14T21:53:22Z</cp:lastPrinted>
  <dcterms:created xsi:type="dcterms:W3CDTF">2023-06-16T00:00:27Z</dcterms:created>
  <dcterms:modified xsi:type="dcterms:W3CDTF">2023-06-16T01:33:15Z</dcterms:modified>
</cp:coreProperties>
</file>