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4800" windowHeight="5175" activeTab="0"/>
  </bookViews>
  <sheets>
    <sheet name="ADOT Long Term User Cost" sheetId="1" r:id="rId1"/>
  </sheets>
  <definedNames/>
  <calcPr fullCalcOnLoad="1"/>
</workbook>
</file>

<file path=xl/sharedStrings.xml><?xml version="1.0" encoding="utf-8"?>
<sst xmlns="http://schemas.openxmlformats.org/spreadsheetml/2006/main" count="31" uniqueCount="31">
  <si>
    <t>(ADT-7,000)/13,000   (CONSTR)=</t>
  </si>
  <si>
    <t>(ADT-7,000)/13,000   (COMPLETE)=</t>
  </si>
  <si>
    <t>Adjust for A+B when Duration of T.C.&lt;Project Duration</t>
  </si>
  <si>
    <t>Calculated Daily Value Before
Considering Other Impacts</t>
  </si>
  <si>
    <t>Average Calculated User Wage</t>
  </si>
  <si>
    <t>Travel Length After Project Completion (Miles)</t>
  </si>
  <si>
    <t>Calculated Daily Value Adjuested if
Considering Other Impacts (20% increase)</t>
  </si>
  <si>
    <t>Max Allowed Daily Value (A+B Projects Only)</t>
  </si>
  <si>
    <t>https://www.azdot.gov/business/engineering-and-construction/construction-and-materials/value-engineering</t>
  </si>
  <si>
    <t>Link to Value Engineering Web Page (Spreadsheets and Guides):</t>
  </si>
  <si>
    <t>Time it takes to travel After Project Completion</t>
  </si>
  <si>
    <t>ADD. TIME  TO TRAVEL THRU (HRS)=</t>
  </si>
  <si>
    <t>Time it takes to travel during construction</t>
  </si>
  <si>
    <t>https://azdot.gov/planning/DataandAnalysis</t>
  </si>
  <si>
    <t>A+B Project?
(Select Yes/No from Drop Down Menu)</t>
  </si>
  <si>
    <t>State $ Estimate
(A+B Projects only)</t>
  </si>
  <si>
    <t>STATE Estimated Duration (Days)
(A+B Projects only)</t>
  </si>
  <si>
    <t>Duration of T.C. Condition (Days)
(A+B Projects only)</t>
  </si>
  <si>
    <t>Speed Limit During Construction (Miles/Hr)
Enter Minimum Speed Limit on the available travel lanes (If the speed limit is 55 at a section and 45 in another, enter 45)</t>
  </si>
  <si>
    <t>Travel Length During Construction (Miles)
No Detour: Same Length during and after construction
Detour: Normally longer travel length during construction. Use the Same beginning and ending to calculate the travel length “During Construction” &amp; “After Construction”</t>
  </si>
  <si>
    <t>Speed Limit After Project Completion (Miles/Hr)
Enter Minimum Speed Limit on the available travel lanes (If the speed limit is 55 at a section and 45 in another, enter 45)</t>
  </si>
  <si>
    <t>Consider Other Impacts?
(Select Yes/No from Drop Down Menu)</t>
  </si>
  <si>
    <t>One Directional Traffic
(Select Yes/No from Drop Down Menu)</t>
  </si>
  <si>
    <r>
      <rPr>
        <sz val="10"/>
        <color indexed="10"/>
        <rFont val="Arial"/>
        <family val="2"/>
      </rPr>
      <t>AADT (Vehicles per Day)</t>
    </r>
    <r>
      <rPr>
        <sz val="10"/>
        <rFont val="Arial"/>
        <family val="2"/>
      </rPr>
      <t xml:space="preserve">
Enter daily traffic representative of the expected opening day (Weekday or Weekend)
The traffic count should correspond to the number of lanes.
If traffic count is for both directions, remember to use number of lanes for both directions
Guideline in the Value Engineering Webpage (Linked below the table) can be used to assist with finding traffic information.</t>
    </r>
  </si>
  <si>
    <r>
      <t xml:space="preserve"># of Lanes Open During Construction  </t>
    </r>
    <r>
      <rPr>
        <u val="single"/>
        <sz val="10"/>
        <rFont val="Arial"/>
        <family val="2"/>
      </rPr>
      <t>(HOV Lane is considered 0.5 lane)</t>
    </r>
    <r>
      <rPr>
        <sz val="10"/>
        <rFont val="Arial"/>
        <family val="2"/>
      </rPr>
      <t xml:space="preserve">
The minimum number of lanes available to traffic during the construction.
If detour, minimum number of lanes on the detour.
Google Map can be used to find minimum number of lanes
The number of the lane should corresponds to traffic count. If traffic volume used above is for both directions, use number of lanes for both directions</t>
    </r>
  </si>
  <si>
    <r>
      <t xml:space="preserve"># of Lanes Open After Project Completion </t>
    </r>
    <r>
      <rPr>
        <u val="single"/>
        <sz val="10"/>
        <rFont val="Arial"/>
        <family val="2"/>
      </rPr>
      <t xml:space="preserve"> (HOV Lane is considered 0.5 lane)</t>
    </r>
    <r>
      <rPr>
        <sz val="10"/>
        <rFont val="Arial"/>
        <family val="2"/>
      </rPr>
      <t xml:space="preserve">
The minimum number of lanes available to traffic after the construction.
Google Map can be used to find minimum number of lanes
The number of the lane should corresponds to traffic count. If traffic volume used above is for both directions, use number of lanes for both directions</t>
    </r>
  </si>
  <si>
    <t>Link to ADOT Data Analysis Page (Traffic and Percent Trucks Data). % Truck is Labeled T Factor.</t>
  </si>
  <si>
    <t>% Trucks
Data from ADOT Traffic (Linked Below This Table) Can be Used. (% Truck is Labeled T Factor)</t>
  </si>
  <si>
    <t>Restriction (Project Data)
Example:
  Closure of NB
  I 17
  MP 251 to 257
  Open by 10/07/2022</t>
  </si>
  <si>
    <r>
      <t xml:space="preserve">This Spreadsheet will be used for </t>
    </r>
    <r>
      <rPr>
        <b/>
        <u val="single"/>
        <sz val="11"/>
        <rFont val="Times New Roman"/>
        <family val="1"/>
      </rPr>
      <t>Long Term</t>
    </r>
    <r>
      <rPr>
        <b/>
        <sz val="11"/>
        <rFont val="Times New Roman"/>
        <family val="1"/>
      </rPr>
      <t xml:space="preserve"> Restrictions and A+B Projects:
</t>
    </r>
    <r>
      <rPr>
        <b/>
        <sz val="11"/>
        <color indexed="10"/>
        <rFont val="Times New Roman"/>
        <family val="1"/>
      </rPr>
      <t xml:space="preserve">  Long Term Restrictions
      Open by XX/YY/2022
      Open after X Weeks or Y Months</t>
    </r>
    <r>
      <rPr>
        <b/>
        <sz val="11"/>
        <rFont val="Times New Roman"/>
        <family val="1"/>
      </rPr>
      <t xml:space="preserve">
  A+B bidding (Design-Build)
Please pay detailed attention to the data definition in the first column
Each restriction should be calculated in a separate column
</t>
    </r>
    <r>
      <rPr>
        <sz val="11"/>
        <rFont val="Times New Roman"/>
        <family val="1"/>
      </rPr>
      <t>Send your Questions/Comments to : Pshafieian@azdot.gov
Revised 12/7/2021</t>
    </r>
  </si>
  <si>
    <t>DAILY RUC TO BE USED=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</si>
</sst>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0.0%"/>
    <numFmt numFmtId="167" formatCode="_(* #,##0_);_(* \(#,##0\);_(* &quot;-&quot;??_);_(@_)"/>
    <numFmt numFmtId="168" formatCode="0.000"/>
  </numFmts>
  <fonts count="52">
    <font>
      <sz val="10"/>
      <name val="Arial"/>
      <family val="0"/>
    </font>
    <font>
      <sz val="11"/>
      <color indexed="8"/>
      <name val="Calibri"/>
      <family val="2"/>
    </font>
    <font>
      <sz val="11"/>
      <name val="Arial"/>
      <family val="2"/>
    </font>
    <font>
      <b/>
      <sz val="10"/>
      <name val="Arial"/>
      <family val="2"/>
    </font>
    <font>
      <sz val="12"/>
      <name val="Times New Roman"/>
      <family val="1"/>
    </font>
    <font>
      <b/>
      <u val="single"/>
      <sz val="12"/>
      <name val="Times New Roman"/>
      <family val="1"/>
    </font>
    <font>
      <b/>
      <sz val="11"/>
      <name val="Times New Roman"/>
      <family val="1"/>
    </font>
    <font>
      <sz val="11"/>
      <name val="Times New Roman"/>
      <family val="1"/>
    </font>
    <font>
      <sz val="12"/>
      <name val="Arial"/>
      <family val="2"/>
    </font>
    <font>
      <b/>
      <sz val="12"/>
      <name val="Arial"/>
      <family val="2"/>
    </font>
    <font>
      <b/>
      <u val="single"/>
      <sz val="11"/>
      <name val="Times New Roman"/>
      <family val="1"/>
    </font>
    <font>
      <b/>
      <sz val="11"/>
      <color indexed="10"/>
      <name val="Times New Roman"/>
      <family val="1"/>
    </font>
    <font>
      <sz val="10"/>
      <color indexed="10"/>
      <name val="Arial"/>
      <family val="2"/>
    </font>
    <font>
      <u val="single"/>
      <sz val="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62"/>
      <name val="Cambria"/>
      <family val="2"/>
    </font>
    <font>
      <b/>
      <sz val="11"/>
      <color indexed="8"/>
      <name val="Calibri"/>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style="thin"/>
      <right>
        <color indexed="63"/>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2"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7">
    <xf numFmtId="0" fontId="0" fillId="0" borderId="0" xfId="0" applyAlignment="1">
      <alignment/>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xf>
    <xf numFmtId="0" fontId="2" fillId="0" borderId="0" xfId="0" applyFont="1" applyAlignment="1" applyProtection="1">
      <alignment vertical="center"/>
      <protection locked="0"/>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0" fontId="2" fillId="33" borderId="0" xfId="0" applyFont="1" applyFill="1" applyAlignment="1" applyProtection="1">
      <alignment horizontal="center" vertical="center"/>
      <protection/>
    </xf>
    <xf numFmtId="0" fontId="4" fillId="0" borderId="0" xfId="59" applyFont="1" applyBorder="1" applyProtection="1">
      <alignment/>
      <protection/>
    </xf>
    <xf numFmtId="0" fontId="2" fillId="0" borderId="0" xfId="0" applyFont="1" applyAlignment="1" applyProtection="1">
      <alignment horizontal="left" vertical="center"/>
      <protection locked="0"/>
    </xf>
    <xf numFmtId="0" fontId="6" fillId="33" borderId="0" xfId="59" applyFont="1" applyFill="1" applyBorder="1" applyAlignment="1" applyProtection="1">
      <alignment vertical="top" wrapText="1"/>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vertical="center" wrapText="1"/>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horizontal="center" vertical="center" wrapText="1"/>
      <protection locked="0"/>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0" fillId="0" borderId="11" xfId="0" applyFont="1" applyBorder="1" applyAlignment="1" applyProtection="1">
      <alignment horizontal="left" vertical="center" wrapText="1"/>
      <protection/>
    </xf>
    <xf numFmtId="0" fontId="0" fillId="0" borderId="11" xfId="0" applyFont="1" applyBorder="1" applyAlignment="1" applyProtection="1">
      <alignment horizontal="center" vertical="center" wrapText="1"/>
      <protection locked="0"/>
    </xf>
    <xf numFmtId="0" fontId="0" fillId="33" borderId="0" xfId="0" applyFont="1" applyFill="1" applyAlignment="1" applyProtection="1">
      <alignment horizontal="left" vertical="center"/>
      <protection/>
    </xf>
    <xf numFmtId="165" fontId="0" fillId="33" borderId="0" xfId="0" applyNumberFormat="1" applyFont="1" applyFill="1" applyAlignment="1" applyProtection="1">
      <alignment horizontal="center" vertical="center"/>
      <protection/>
    </xf>
    <xf numFmtId="0" fontId="0" fillId="33" borderId="0" xfId="0" applyFont="1" applyFill="1" applyAlignment="1" applyProtection="1">
      <alignment horizontal="center" vertical="center"/>
      <protection/>
    </xf>
    <xf numFmtId="0" fontId="0" fillId="33" borderId="0" xfId="0" applyNumberFormat="1" applyFont="1" applyFill="1" applyAlignment="1" applyProtection="1">
      <alignment horizontal="center" vertical="center"/>
      <protection/>
    </xf>
    <xf numFmtId="0" fontId="0" fillId="33" borderId="0" xfId="0" applyFont="1" applyFill="1" applyAlignment="1" applyProtection="1">
      <alignment horizontal="left" vertical="center" wrapText="1"/>
      <protection/>
    </xf>
    <xf numFmtId="164" fontId="0" fillId="33" borderId="0" xfId="0" applyNumberFormat="1" applyFont="1" applyFill="1" applyAlignment="1" applyProtection="1">
      <alignment horizontal="center" vertical="center"/>
      <protection/>
    </xf>
    <xf numFmtId="0" fontId="3" fillId="33" borderId="0" xfId="0" applyFont="1" applyFill="1" applyAlignment="1" applyProtection="1">
      <alignment horizontal="center" vertical="center"/>
      <protection/>
    </xf>
    <xf numFmtId="0" fontId="9" fillId="33" borderId="0" xfId="0" applyFont="1" applyFill="1" applyAlignment="1" applyProtection="1">
      <alignment horizontal="left" vertical="center"/>
      <protection/>
    </xf>
    <xf numFmtId="164" fontId="9" fillId="33" borderId="0" xfId="0" applyNumberFormat="1" applyFont="1" applyFill="1" applyAlignment="1" applyProtection="1">
      <alignment horizontal="center" vertical="center"/>
      <protection/>
    </xf>
    <xf numFmtId="0" fontId="8" fillId="33" borderId="0" xfId="0" applyFont="1" applyFill="1" applyAlignment="1" applyProtection="1">
      <alignment horizontal="center" vertical="center"/>
      <protection/>
    </xf>
    <xf numFmtId="164" fontId="0" fillId="0" borderId="0" xfId="0" applyNumberFormat="1" applyFont="1" applyAlignment="1" applyProtection="1">
      <alignment horizontal="center" vertical="center" wrapText="1"/>
      <protection locked="0"/>
    </xf>
    <xf numFmtId="0" fontId="0" fillId="0" borderId="0" xfId="0" applyFont="1" applyAlignment="1" applyProtection="1">
      <alignment vertical="center" wrapText="1"/>
      <protection/>
    </xf>
    <xf numFmtId="0" fontId="0" fillId="0" borderId="0" xfId="0" applyFont="1" applyAlignment="1" applyProtection="1">
      <alignment horizontal="center" vertical="center" wrapText="1"/>
      <protection locked="0"/>
    </xf>
    <xf numFmtId="3" fontId="0" fillId="0" borderId="0" xfId="0" applyNumberFormat="1" applyFont="1" applyAlignment="1" applyProtection="1">
      <alignment horizontal="center" vertical="center" wrapText="1"/>
      <protection locked="0"/>
    </xf>
    <xf numFmtId="166" fontId="0" fillId="0" borderId="0" xfId="0" applyNumberFormat="1" applyFont="1" applyAlignment="1" applyProtection="1">
      <alignment horizontal="center" vertical="center" wrapText="1"/>
      <protection locked="0"/>
    </xf>
    <xf numFmtId="0" fontId="0" fillId="0" borderId="11" xfId="0" applyFont="1" applyBorder="1" applyAlignment="1" applyProtection="1">
      <alignment horizontal="center" vertical="center" wrapText="1"/>
      <protection/>
    </xf>
    <xf numFmtId="0" fontId="4" fillId="0" borderId="0" xfId="59"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164" fontId="0" fillId="0" borderId="0" xfId="0" applyNumberFormat="1" applyFont="1" applyBorder="1" applyAlignment="1" applyProtection="1">
      <alignment horizontal="center" vertical="center" wrapText="1"/>
      <protection locked="0"/>
    </xf>
    <xf numFmtId="3" fontId="0" fillId="0" borderId="0" xfId="0" applyNumberFormat="1" applyFont="1" applyBorder="1" applyAlignment="1" applyProtection="1">
      <alignment horizontal="center" vertical="center" wrapText="1"/>
      <protection locked="0"/>
    </xf>
    <xf numFmtId="166" fontId="0" fillId="0" borderId="0" xfId="0" applyNumberFormat="1" applyFont="1" applyBorder="1" applyAlignment="1" applyProtection="1">
      <alignment horizontal="center" vertical="center" wrapText="1"/>
      <protection locked="0"/>
    </xf>
    <xf numFmtId="165" fontId="0"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protection/>
    </xf>
    <xf numFmtId="164" fontId="0" fillId="33" borderId="0" xfId="0" applyNumberFormat="1" applyFont="1" applyFill="1" applyBorder="1" applyAlignment="1" applyProtection="1">
      <alignment horizontal="center" vertical="center"/>
      <protection/>
    </xf>
    <xf numFmtId="164" fontId="9" fillId="33" borderId="0" xfId="0" applyNumberFormat="1" applyFont="1" applyFill="1" applyBorder="1" applyAlignment="1" applyProtection="1">
      <alignment horizontal="center" vertical="center"/>
      <protection/>
    </xf>
    <xf numFmtId="0" fontId="51" fillId="34" borderId="0" xfId="54" applyFont="1" applyFill="1" applyBorder="1" applyAlignment="1" applyProtection="1">
      <alignment horizontal="left" vertical="top" wrapText="1"/>
      <protection/>
    </xf>
    <xf numFmtId="0" fontId="5" fillId="34" borderId="0" xfId="59" applyFont="1" applyFill="1" applyBorder="1" applyAlignment="1" applyProtection="1">
      <alignment horizontal="left" vertical="top"/>
      <protection/>
    </xf>
    <xf numFmtId="0" fontId="6" fillId="33" borderId="11" xfId="59" applyFont="1" applyFill="1" applyBorder="1" applyAlignment="1" applyProtection="1">
      <alignment horizontal="left" vertical="top" wrapText="1"/>
      <protection/>
    </xf>
    <xf numFmtId="0" fontId="43" fillId="34" borderId="0" xfId="54" applyFill="1" applyBorder="1" applyAlignment="1" applyProtection="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te" xfId="60"/>
    <cellStyle name="Output" xfId="61"/>
    <cellStyle name="Percent" xfId="62"/>
    <cellStyle name="Title" xfId="63"/>
    <cellStyle name="Total" xfId="64"/>
    <cellStyle name="Warning Text" xfId="65"/>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zdot.gov/business/engineering-and-construction/construction-and-materials/value-engineering" TargetMode="External" /><Relationship Id="rId2" Type="http://schemas.openxmlformats.org/officeDocument/2006/relationships/hyperlink" Target="https://azdot.gov/planning/DataandAnalysi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7"/>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28" sqref="A28"/>
    </sheetView>
  </sheetViews>
  <sheetFormatPr defaultColWidth="0" defaultRowHeight="12.75" zeroHeight="1"/>
  <cols>
    <col min="1" max="1" width="50.421875" style="2" customWidth="1"/>
    <col min="2" max="26" width="35.7109375" style="5" customWidth="1"/>
    <col min="27" max="16384" width="35.7109375" style="4" hidden="1" customWidth="1"/>
  </cols>
  <sheetData>
    <row r="1" spans="1:26" ht="132.75" customHeight="1">
      <c r="A1" s="45" t="s">
        <v>29</v>
      </c>
      <c r="B1" s="45"/>
      <c r="C1" s="9"/>
      <c r="D1" s="6"/>
      <c r="E1" s="6"/>
      <c r="F1" s="6"/>
      <c r="G1" s="6"/>
      <c r="H1" s="6"/>
      <c r="I1" s="6"/>
      <c r="J1" s="6"/>
      <c r="K1" s="6"/>
      <c r="L1" s="6"/>
      <c r="M1" s="6"/>
      <c r="N1" s="6"/>
      <c r="O1" s="6"/>
      <c r="P1" s="6"/>
      <c r="Q1" s="6"/>
      <c r="R1" s="6"/>
      <c r="S1" s="6"/>
      <c r="T1" s="6"/>
      <c r="U1" s="6"/>
      <c r="V1" s="6"/>
      <c r="W1" s="6"/>
      <c r="X1" s="6"/>
      <c r="Y1" s="6"/>
      <c r="Z1" s="6"/>
    </row>
    <row r="2" spans="1:26" s="11" customFormat="1" ht="96.75" customHeight="1">
      <c r="A2" s="10" t="s">
        <v>28</v>
      </c>
      <c r="B2" s="35"/>
      <c r="C2" s="13"/>
      <c r="D2" s="13"/>
      <c r="E2" s="13"/>
      <c r="F2" s="13"/>
      <c r="G2" s="13"/>
      <c r="H2" s="13"/>
      <c r="I2" s="13"/>
      <c r="J2" s="13"/>
      <c r="K2" s="13"/>
      <c r="L2" s="13"/>
      <c r="M2" s="13"/>
      <c r="N2" s="13"/>
      <c r="O2" s="13"/>
      <c r="P2" s="13"/>
      <c r="Q2" s="13"/>
      <c r="R2" s="13"/>
      <c r="S2" s="13"/>
      <c r="T2" s="13"/>
      <c r="U2" s="13"/>
      <c r="V2" s="13"/>
      <c r="W2" s="13"/>
      <c r="X2" s="13"/>
      <c r="Y2" s="13"/>
      <c r="Z2" s="13"/>
    </row>
    <row r="3" spans="1:256" s="11" customFormat="1" ht="38.25" customHeight="1">
      <c r="A3" s="12" t="s">
        <v>14</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row>
    <row r="4" spans="1:26" s="29" customFormat="1" ht="34.5" customHeight="1">
      <c r="A4" s="14" t="s">
        <v>15</v>
      </c>
      <c r="B4" s="28"/>
      <c r="C4" s="36"/>
      <c r="D4" s="36"/>
      <c r="E4" s="36"/>
      <c r="F4" s="36"/>
      <c r="G4" s="36"/>
      <c r="H4" s="36"/>
      <c r="I4" s="36"/>
      <c r="J4" s="36"/>
      <c r="K4" s="36"/>
      <c r="L4" s="36"/>
      <c r="M4" s="36"/>
      <c r="N4" s="36"/>
      <c r="O4" s="36"/>
      <c r="P4" s="36"/>
      <c r="Q4" s="36"/>
      <c r="R4" s="36"/>
      <c r="S4" s="36"/>
      <c r="T4" s="36"/>
      <c r="U4" s="36"/>
      <c r="V4" s="36"/>
      <c r="W4" s="36"/>
      <c r="X4" s="36"/>
      <c r="Y4" s="36"/>
      <c r="Z4" s="36"/>
    </row>
    <row r="5" spans="1:26" s="29" customFormat="1" ht="36" customHeight="1">
      <c r="A5" s="14" t="s">
        <v>16</v>
      </c>
      <c r="B5" s="30"/>
      <c r="C5" s="13"/>
      <c r="D5" s="13"/>
      <c r="E5" s="13"/>
      <c r="F5" s="13"/>
      <c r="G5" s="13"/>
      <c r="H5" s="13"/>
      <c r="I5" s="13"/>
      <c r="J5" s="13"/>
      <c r="K5" s="13"/>
      <c r="L5" s="13"/>
      <c r="M5" s="13"/>
      <c r="N5" s="13"/>
      <c r="O5" s="13"/>
      <c r="P5" s="13"/>
      <c r="Q5" s="13"/>
      <c r="R5" s="13"/>
      <c r="S5" s="13"/>
      <c r="T5" s="13"/>
      <c r="U5" s="13"/>
      <c r="V5" s="13"/>
      <c r="W5" s="13"/>
      <c r="X5" s="13"/>
      <c r="Y5" s="13"/>
      <c r="Z5" s="13"/>
    </row>
    <row r="6" spans="1:26" s="11" customFormat="1" ht="30" customHeight="1">
      <c r="A6" s="14" t="s">
        <v>17</v>
      </c>
      <c r="B6" s="30"/>
      <c r="C6" s="13"/>
      <c r="D6" s="13"/>
      <c r="E6" s="13"/>
      <c r="F6" s="13"/>
      <c r="G6" s="13"/>
      <c r="H6" s="13"/>
      <c r="I6" s="13"/>
      <c r="J6" s="13"/>
      <c r="K6" s="13"/>
      <c r="L6" s="13"/>
      <c r="M6" s="13"/>
      <c r="N6" s="13"/>
      <c r="O6" s="13"/>
      <c r="P6" s="13"/>
      <c r="Q6" s="13"/>
      <c r="R6" s="13"/>
      <c r="S6" s="13"/>
      <c r="T6" s="13"/>
      <c r="U6" s="13"/>
      <c r="V6" s="13"/>
      <c r="W6" s="13"/>
      <c r="X6" s="13"/>
      <c r="Y6" s="13"/>
      <c r="Z6" s="13"/>
    </row>
    <row r="7" spans="1:26" s="11" customFormat="1" ht="144" customHeight="1">
      <c r="A7" s="14" t="s">
        <v>23</v>
      </c>
      <c r="B7" s="31"/>
      <c r="C7" s="37"/>
      <c r="D7" s="37"/>
      <c r="E7" s="37"/>
      <c r="F7" s="37"/>
      <c r="G7" s="37"/>
      <c r="H7" s="37"/>
      <c r="I7" s="37"/>
      <c r="J7" s="37"/>
      <c r="K7" s="37"/>
      <c r="L7" s="37"/>
      <c r="M7" s="37"/>
      <c r="N7" s="37"/>
      <c r="O7" s="37"/>
      <c r="P7" s="37"/>
      <c r="Q7" s="37"/>
      <c r="R7" s="37"/>
      <c r="S7" s="37"/>
      <c r="T7" s="37"/>
      <c r="U7" s="37"/>
      <c r="V7" s="37"/>
      <c r="W7" s="37"/>
      <c r="X7" s="37"/>
      <c r="Y7" s="37"/>
      <c r="Z7" s="37"/>
    </row>
    <row r="8" spans="1:256" s="11" customFormat="1" ht="65.25" customHeight="1">
      <c r="A8" s="14" t="s">
        <v>27</v>
      </c>
      <c r="B8" s="32"/>
      <c r="C8" s="38"/>
      <c r="D8" s="38"/>
      <c r="E8" s="38"/>
      <c r="F8" s="38"/>
      <c r="G8" s="38"/>
      <c r="H8" s="38"/>
      <c r="I8" s="38"/>
      <c r="J8" s="38"/>
      <c r="K8" s="38"/>
      <c r="L8" s="38"/>
      <c r="M8" s="38"/>
      <c r="N8" s="38"/>
      <c r="O8" s="38"/>
      <c r="P8" s="38"/>
      <c r="Q8" s="38"/>
      <c r="R8" s="38"/>
      <c r="S8" s="38"/>
      <c r="T8" s="38"/>
      <c r="U8" s="38"/>
      <c r="V8" s="38"/>
      <c r="W8" s="38"/>
      <c r="X8" s="38"/>
      <c r="Y8" s="38"/>
      <c r="Z8" s="38"/>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1:26" s="11" customFormat="1" ht="123" customHeight="1">
      <c r="A9" s="14" t="s">
        <v>24</v>
      </c>
      <c r="B9" s="34"/>
      <c r="C9" s="34"/>
      <c r="D9" s="34"/>
      <c r="E9" s="34"/>
      <c r="F9" s="34"/>
      <c r="G9" s="34"/>
      <c r="H9" s="34"/>
      <c r="I9" s="34"/>
      <c r="J9" s="34"/>
      <c r="K9" s="34"/>
      <c r="L9" s="34"/>
      <c r="M9" s="34"/>
      <c r="N9" s="34"/>
      <c r="O9" s="34"/>
      <c r="P9" s="34"/>
      <c r="Q9" s="34"/>
      <c r="R9" s="34"/>
      <c r="S9" s="34"/>
      <c r="T9" s="34"/>
      <c r="U9" s="34"/>
      <c r="V9" s="34"/>
      <c r="W9" s="34"/>
      <c r="X9" s="34"/>
      <c r="Y9" s="34"/>
      <c r="Z9" s="34"/>
    </row>
    <row r="10" spans="1:26" s="11" customFormat="1" ht="51.75" customHeight="1">
      <c r="A10" s="14" t="s">
        <v>18</v>
      </c>
      <c r="B10" s="30"/>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s="11" customFormat="1" ht="77.25" customHeight="1">
      <c r="A11" s="14" t="s">
        <v>19</v>
      </c>
      <c r="B11" s="30"/>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s="11" customFormat="1" ht="135" customHeight="1">
      <c r="A12" s="14" t="s">
        <v>25</v>
      </c>
      <c r="B12" s="34"/>
      <c r="C12" s="34"/>
      <c r="D12" s="34"/>
      <c r="E12" s="34"/>
      <c r="F12" s="34"/>
      <c r="G12" s="34"/>
      <c r="H12" s="34"/>
      <c r="I12" s="34"/>
      <c r="J12" s="34"/>
      <c r="K12" s="34"/>
      <c r="L12" s="34"/>
      <c r="M12" s="34"/>
      <c r="N12" s="34"/>
      <c r="O12" s="34"/>
      <c r="P12" s="34"/>
      <c r="Q12" s="34"/>
      <c r="R12" s="34"/>
      <c r="S12" s="34"/>
      <c r="T12" s="34"/>
      <c r="U12" s="34"/>
      <c r="V12" s="34"/>
      <c r="W12" s="34"/>
      <c r="X12" s="34"/>
      <c r="Y12" s="34"/>
      <c r="Z12" s="34"/>
    </row>
    <row r="13" spans="1:26" s="11" customFormat="1" ht="60.75" customHeight="1">
      <c r="A13" s="14" t="s">
        <v>20</v>
      </c>
      <c r="B13" s="30"/>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s="11" customFormat="1" ht="23.25" customHeight="1">
      <c r="A14" s="15" t="s">
        <v>5</v>
      </c>
      <c r="B14" s="30"/>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56" s="11" customFormat="1" ht="37.5" customHeight="1">
      <c r="A15" s="14" t="s">
        <v>21</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s="33" customFormat="1" ht="30.75" customHeight="1">
      <c r="A16" s="16" t="s">
        <v>22</v>
      </c>
      <c r="B16" s="17"/>
      <c r="C16" s="13"/>
      <c r="D16" s="13"/>
      <c r="E16" s="13"/>
      <c r="F16" s="13"/>
      <c r="G16" s="13"/>
      <c r="H16" s="13"/>
      <c r="I16" s="13"/>
      <c r="J16" s="13"/>
      <c r="K16" s="13"/>
      <c r="L16" s="13"/>
      <c r="M16" s="13"/>
      <c r="N16" s="13"/>
      <c r="O16" s="13"/>
      <c r="P16" s="13"/>
      <c r="Q16" s="13"/>
      <c r="R16" s="13"/>
      <c r="S16" s="13"/>
      <c r="T16" s="13"/>
      <c r="U16" s="13"/>
      <c r="V16" s="13"/>
      <c r="W16" s="13"/>
      <c r="X16" s="13"/>
      <c r="Y16" s="13"/>
      <c r="Z16" s="13"/>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6" s="20" customFormat="1" ht="18" customHeight="1">
      <c r="A17" s="18" t="s">
        <v>4</v>
      </c>
      <c r="B17" s="19">
        <f>IF(B7&lt;=0,"",((1-B8)*21.17)+(B8*39.49))</f>
      </c>
      <c r="C17" s="39">
        <f aca="true" t="shared" si="0" ref="C17:Z17">IF(C7&lt;=0,"",((1-C8)*21.17)+(C8*39.49))</f>
      </c>
      <c r="D17" s="39">
        <f t="shared" si="0"/>
      </c>
      <c r="E17" s="39">
        <f t="shared" si="0"/>
      </c>
      <c r="F17" s="39">
        <f t="shared" si="0"/>
      </c>
      <c r="G17" s="39">
        <f t="shared" si="0"/>
      </c>
      <c r="H17" s="39">
        <f t="shared" si="0"/>
      </c>
      <c r="I17" s="39">
        <f t="shared" si="0"/>
      </c>
      <c r="J17" s="39">
        <f t="shared" si="0"/>
      </c>
      <c r="K17" s="39">
        <f t="shared" si="0"/>
      </c>
      <c r="L17" s="39">
        <f t="shared" si="0"/>
      </c>
      <c r="M17" s="39">
        <f t="shared" si="0"/>
      </c>
      <c r="N17" s="39">
        <f t="shared" si="0"/>
      </c>
      <c r="O17" s="39">
        <f t="shared" si="0"/>
      </c>
      <c r="P17" s="39">
        <f t="shared" si="0"/>
      </c>
      <c r="Q17" s="39">
        <f t="shared" si="0"/>
      </c>
      <c r="R17" s="39">
        <f t="shared" si="0"/>
      </c>
      <c r="S17" s="39">
        <f t="shared" si="0"/>
      </c>
      <c r="T17" s="39">
        <f t="shared" si="0"/>
      </c>
      <c r="U17" s="39">
        <f t="shared" si="0"/>
      </c>
      <c r="V17" s="39">
        <f t="shared" si="0"/>
      </c>
      <c r="W17" s="39">
        <f t="shared" si="0"/>
      </c>
      <c r="X17" s="39">
        <f t="shared" si="0"/>
      </c>
      <c r="Y17" s="39">
        <f t="shared" si="0"/>
      </c>
      <c r="Z17" s="39">
        <f t="shared" si="0"/>
      </c>
    </row>
    <row r="18" spans="1:26" s="20" customFormat="1" ht="18" customHeight="1">
      <c r="A18" s="18" t="s">
        <v>0</v>
      </c>
      <c r="B18" s="21">
        <f>IF(B7&lt;=0,"",IF(((B7/B9)-7000)/13000&lt;0,0,((B7/B9)-7000)/13000))</f>
      </c>
      <c r="C18" s="40">
        <f aca="true" t="shared" si="1" ref="C18:Z18">IF(C7&lt;=0,"",IF(((C7/C9)-7000)/13000&lt;0,0,((C7/C9)-7000)/13000))</f>
      </c>
      <c r="D18" s="40">
        <f t="shared" si="1"/>
      </c>
      <c r="E18" s="40">
        <f t="shared" si="1"/>
      </c>
      <c r="F18" s="40">
        <f t="shared" si="1"/>
      </c>
      <c r="G18" s="40">
        <f t="shared" si="1"/>
      </c>
      <c r="H18" s="40">
        <f t="shared" si="1"/>
      </c>
      <c r="I18" s="40">
        <f t="shared" si="1"/>
      </c>
      <c r="J18" s="40">
        <f t="shared" si="1"/>
      </c>
      <c r="K18" s="40">
        <f t="shared" si="1"/>
      </c>
      <c r="L18" s="40">
        <f t="shared" si="1"/>
      </c>
      <c r="M18" s="40">
        <f t="shared" si="1"/>
      </c>
      <c r="N18" s="40">
        <f t="shared" si="1"/>
      </c>
      <c r="O18" s="40">
        <f t="shared" si="1"/>
      </c>
      <c r="P18" s="40">
        <f t="shared" si="1"/>
      </c>
      <c r="Q18" s="40">
        <f t="shared" si="1"/>
      </c>
      <c r="R18" s="40">
        <f t="shared" si="1"/>
      </c>
      <c r="S18" s="40">
        <f t="shared" si="1"/>
      </c>
      <c r="T18" s="40">
        <f t="shared" si="1"/>
      </c>
      <c r="U18" s="40">
        <f t="shared" si="1"/>
      </c>
      <c r="V18" s="40">
        <f t="shared" si="1"/>
      </c>
      <c r="W18" s="40">
        <f t="shared" si="1"/>
      </c>
      <c r="X18" s="40">
        <f t="shared" si="1"/>
      </c>
      <c r="Y18" s="40">
        <f t="shared" si="1"/>
      </c>
      <c r="Z18" s="40">
        <f t="shared" si="1"/>
      </c>
    </row>
    <row r="19" spans="1:26" s="20" customFormat="1" ht="18" customHeight="1">
      <c r="A19" s="18" t="s">
        <v>1</v>
      </c>
      <c r="B19" s="21">
        <f>IF(B7&lt;=0,"",IF(((B7/B12)-7000)/13000&lt;0,0,((B7/B12)-7000)/13000))</f>
      </c>
      <c r="C19" s="40">
        <f aca="true" t="shared" si="2" ref="C19:Z19">IF(C7&lt;=0,"",IF(((C7/C12)-7000)/13000&lt;0,0,((C7/C12)-7000)/13000))</f>
      </c>
      <c r="D19" s="40">
        <f t="shared" si="2"/>
      </c>
      <c r="E19" s="40">
        <f t="shared" si="2"/>
      </c>
      <c r="F19" s="40">
        <f t="shared" si="2"/>
      </c>
      <c r="G19" s="40">
        <f t="shared" si="2"/>
      </c>
      <c r="H19" s="40">
        <f t="shared" si="2"/>
      </c>
      <c r="I19" s="40">
        <f t="shared" si="2"/>
      </c>
      <c r="J19" s="40">
        <f t="shared" si="2"/>
      </c>
      <c r="K19" s="40">
        <f t="shared" si="2"/>
      </c>
      <c r="L19" s="40">
        <f t="shared" si="2"/>
      </c>
      <c r="M19" s="40">
        <f t="shared" si="2"/>
      </c>
      <c r="N19" s="40">
        <f t="shared" si="2"/>
      </c>
      <c r="O19" s="40">
        <f t="shared" si="2"/>
      </c>
      <c r="P19" s="40">
        <f t="shared" si="2"/>
      </c>
      <c r="Q19" s="40">
        <f t="shared" si="2"/>
      </c>
      <c r="R19" s="40">
        <f t="shared" si="2"/>
      </c>
      <c r="S19" s="40">
        <f t="shared" si="2"/>
      </c>
      <c r="T19" s="40">
        <f t="shared" si="2"/>
      </c>
      <c r="U19" s="40">
        <f t="shared" si="2"/>
      </c>
      <c r="V19" s="40">
        <f t="shared" si="2"/>
      </c>
      <c r="W19" s="40">
        <f t="shared" si="2"/>
      </c>
      <c r="X19" s="40">
        <f t="shared" si="2"/>
      </c>
      <c r="Y19" s="40">
        <f t="shared" si="2"/>
      </c>
      <c r="Z19" s="40">
        <f t="shared" si="2"/>
      </c>
    </row>
    <row r="20" spans="1:26" s="20" customFormat="1" ht="18" customHeight="1">
      <c r="A20" s="22" t="s">
        <v>12</v>
      </c>
      <c r="B20" s="21">
        <f>IF(B7&lt;=0,"",B11/B10*(1+B18))</f>
      </c>
      <c r="C20" s="40">
        <f aca="true" t="shared" si="3" ref="C20:Z20">IF(C7&lt;=0,"",C11/C10*(1+C18))</f>
      </c>
      <c r="D20" s="40">
        <f t="shared" si="3"/>
      </c>
      <c r="E20" s="40">
        <f t="shared" si="3"/>
      </c>
      <c r="F20" s="40">
        <f t="shared" si="3"/>
      </c>
      <c r="G20" s="40">
        <f t="shared" si="3"/>
      </c>
      <c r="H20" s="40">
        <f t="shared" si="3"/>
      </c>
      <c r="I20" s="40">
        <f t="shared" si="3"/>
      </c>
      <c r="J20" s="40">
        <f t="shared" si="3"/>
      </c>
      <c r="K20" s="40">
        <f t="shared" si="3"/>
      </c>
      <c r="L20" s="40">
        <f t="shared" si="3"/>
      </c>
      <c r="M20" s="40">
        <f t="shared" si="3"/>
      </c>
      <c r="N20" s="40">
        <f t="shared" si="3"/>
      </c>
      <c r="O20" s="40">
        <f t="shared" si="3"/>
      </c>
      <c r="P20" s="40">
        <f t="shared" si="3"/>
      </c>
      <c r="Q20" s="40">
        <f t="shared" si="3"/>
      </c>
      <c r="R20" s="40">
        <f t="shared" si="3"/>
      </c>
      <c r="S20" s="40">
        <f t="shared" si="3"/>
      </c>
      <c r="T20" s="40">
        <f t="shared" si="3"/>
      </c>
      <c r="U20" s="40">
        <f t="shared" si="3"/>
      </c>
      <c r="V20" s="40">
        <f t="shared" si="3"/>
      </c>
      <c r="W20" s="40">
        <f t="shared" si="3"/>
      </c>
      <c r="X20" s="40">
        <f t="shared" si="3"/>
      </c>
      <c r="Y20" s="40">
        <f t="shared" si="3"/>
      </c>
      <c r="Z20" s="40">
        <f t="shared" si="3"/>
      </c>
    </row>
    <row r="21" spans="1:26" s="20" customFormat="1" ht="18" customHeight="1">
      <c r="A21" s="22" t="s">
        <v>10</v>
      </c>
      <c r="B21" s="21">
        <f>IF(B7&lt;=0,"",B14/B13*(1+B19))</f>
      </c>
      <c r="C21" s="40">
        <f aca="true" t="shared" si="4" ref="C21:Z21">IF(C7&lt;=0,"",C14/C13*(1+C19))</f>
      </c>
      <c r="D21" s="40">
        <f t="shared" si="4"/>
      </c>
      <c r="E21" s="40">
        <f t="shared" si="4"/>
      </c>
      <c r="F21" s="40">
        <f t="shared" si="4"/>
      </c>
      <c r="G21" s="40">
        <f t="shared" si="4"/>
      </c>
      <c r="H21" s="40">
        <f t="shared" si="4"/>
      </c>
      <c r="I21" s="40">
        <f t="shared" si="4"/>
      </c>
      <c r="J21" s="40">
        <f t="shared" si="4"/>
      </c>
      <c r="K21" s="40">
        <f t="shared" si="4"/>
      </c>
      <c r="L21" s="40">
        <f t="shared" si="4"/>
      </c>
      <c r="M21" s="40">
        <f t="shared" si="4"/>
      </c>
      <c r="N21" s="40">
        <f t="shared" si="4"/>
      </c>
      <c r="O21" s="40">
        <f t="shared" si="4"/>
      </c>
      <c r="P21" s="40">
        <f t="shared" si="4"/>
      </c>
      <c r="Q21" s="40">
        <f t="shared" si="4"/>
      </c>
      <c r="R21" s="40">
        <f t="shared" si="4"/>
      </c>
      <c r="S21" s="40">
        <f t="shared" si="4"/>
      </c>
      <c r="T21" s="40">
        <f t="shared" si="4"/>
      </c>
      <c r="U21" s="40">
        <f t="shared" si="4"/>
      </c>
      <c r="V21" s="40">
        <f t="shared" si="4"/>
      </c>
      <c r="W21" s="40">
        <f t="shared" si="4"/>
      </c>
      <c r="X21" s="40">
        <f t="shared" si="4"/>
      </c>
      <c r="Y21" s="40">
        <f t="shared" si="4"/>
      </c>
      <c r="Z21" s="40">
        <f t="shared" si="4"/>
      </c>
    </row>
    <row r="22" spans="1:26" s="20" customFormat="1" ht="18" customHeight="1">
      <c r="A22" s="22" t="s">
        <v>11</v>
      </c>
      <c r="B22" s="21">
        <f>IF(B7&lt;=0,"",IF(B16="YES",((2*B20)-B21),B20-B21))</f>
      </c>
      <c r="C22" s="40">
        <f aca="true" t="shared" si="5" ref="C22:Z22">IF(C7&lt;=0,"",IF(C16="YES",((2*C20)-C21),C20-C21))</f>
      </c>
      <c r="D22" s="40">
        <f t="shared" si="5"/>
      </c>
      <c r="E22" s="40">
        <f t="shared" si="5"/>
      </c>
      <c r="F22" s="40">
        <f t="shared" si="5"/>
      </c>
      <c r="G22" s="40">
        <f t="shared" si="5"/>
      </c>
      <c r="H22" s="40">
        <f t="shared" si="5"/>
      </c>
      <c r="I22" s="40">
        <f t="shared" si="5"/>
      </c>
      <c r="J22" s="40">
        <f t="shared" si="5"/>
      </c>
      <c r="K22" s="40">
        <f t="shared" si="5"/>
      </c>
      <c r="L22" s="40">
        <f t="shared" si="5"/>
      </c>
      <c r="M22" s="40">
        <f t="shared" si="5"/>
      </c>
      <c r="N22" s="40">
        <f t="shared" si="5"/>
      </c>
      <c r="O22" s="40">
        <f t="shared" si="5"/>
      </c>
      <c r="P22" s="40">
        <f t="shared" si="5"/>
      </c>
      <c r="Q22" s="40">
        <f t="shared" si="5"/>
      </c>
      <c r="R22" s="40">
        <f t="shared" si="5"/>
      </c>
      <c r="S22" s="40">
        <f t="shared" si="5"/>
      </c>
      <c r="T22" s="40">
        <f t="shared" si="5"/>
      </c>
      <c r="U22" s="40">
        <f t="shared" si="5"/>
      </c>
      <c r="V22" s="40">
        <f t="shared" si="5"/>
      </c>
      <c r="W22" s="40">
        <f t="shared" si="5"/>
      </c>
      <c r="X22" s="40">
        <f t="shared" si="5"/>
      </c>
      <c r="Y22" s="40">
        <f t="shared" si="5"/>
      </c>
      <c r="Z22" s="40">
        <f t="shared" si="5"/>
      </c>
    </row>
    <row r="23" spans="1:26" s="20" customFormat="1" ht="32.25" customHeight="1">
      <c r="A23" s="22" t="s">
        <v>3</v>
      </c>
      <c r="B23" s="23">
        <f>IF(B7&lt;=0,"",B7*B22*B17)</f>
      </c>
      <c r="C23" s="41">
        <f aca="true" t="shared" si="6" ref="C23:Z23">IF(C7&lt;=0,"",C7*C22*C17)</f>
      </c>
      <c r="D23" s="41">
        <f t="shared" si="6"/>
      </c>
      <c r="E23" s="41">
        <f t="shared" si="6"/>
      </c>
      <c r="F23" s="41">
        <f t="shared" si="6"/>
      </c>
      <c r="G23" s="41">
        <f t="shared" si="6"/>
      </c>
      <c r="H23" s="41">
        <f t="shared" si="6"/>
      </c>
      <c r="I23" s="41">
        <f t="shared" si="6"/>
      </c>
      <c r="J23" s="41">
        <f t="shared" si="6"/>
      </c>
      <c r="K23" s="41">
        <f t="shared" si="6"/>
      </c>
      <c r="L23" s="41">
        <f t="shared" si="6"/>
      </c>
      <c r="M23" s="41">
        <f t="shared" si="6"/>
      </c>
      <c r="N23" s="41">
        <f t="shared" si="6"/>
      </c>
      <c r="O23" s="41">
        <f t="shared" si="6"/>
      </c>
      <c r="P23" s="41">
        <f t="shared" si="6"/>
      </c>
      <c r="Q23" s="41">
        <f t="shared" si="6"/>
      </c>
      <c r="R23" s="41">
        <f t="shared" si="6"/>
      </c>
      <c r="S23" s="41">
        <f t="shared" si="6"/>
      </c>
      <c r="T23" s="41">
        <f t="shared" si="6"/>
      </c>
      <c r="U23" s="41">
        <f t="shared" si="6"/>
      </c>
      <c r="V23" s="41">
        <f t="shared" si="6"/>
      </c>
      <c r="W23" s="41">
        <f t="shared" si="6"/>
      </c>
      <c r="X23" s="41">
        <f t="shared" si="6"/>
      </c>
      <c r="Y23" s="41">
        <f t="shared" si="6"/>
      </c>
      <c r="Z23" s="41">
        <f t="shared" si="6"/>
      </c>
    </row>
    <row r="24" spans="1:26" s="20" customFormat="1" ht="33.75" customHeight="1">
      <c r="A24" s="22" t="s">
        <v>6</v>
      </c>
      <c r="B24" s="23">
        <f>IF(B7&lt;=0,"",(IF(B15="Yes",1.2*B23,B23)))</f>
      </c>
      <c r="C24" s="41">
        <f aca="true" t="shared" si="7" ref="C24:Z24">IF(C7&lt;=0,"",(IF(C15="Yes",1.2*C23,C23)))</f>
      </c>
      <c r="D24" s="41">
        <f t="shared" si="7"/>
      </c>
      <c r="E24" s="41">
        <f t="shared" si="7"/>
      </c>
      <c r="F24" s="41">
        <f t="shared" si="7"/>
      </c>
      <c r="G24" s="41">
        <f t="shared" si="7"/>
      </c>
      <c r="H24" s="41">
        <f t="shared" si="7"/>
      </c>
      <c r="I24" s="41">
        <f t="shared" si="7"/>
      </c>
      <c r="J24" s="41">
        <f t="shared" si="7"/>
      </c>
      <c r="K24" s="41">
        <f t="shared" si="7"/>
      </c>
      <c r="L24" s="41">
        <f t="shared" si="7"/>
      </c>
      <c r="M24" s="41">
        <f t="shared" si="7"/>
      </c>
      <c r="N24" s="41">
        <f t="shared" si="7"/>
      </c>
      <c r="O24" s="41">
        <f t="shared" si="7"/>
      </c>
      <c r="P24" s="41">
        <f t="shared" si="7"/>
      </c>
      <c r="Q24" s="41">
        <f t="shared" si="7"/>
      </c>
      <c r="R24" s="41">
        <f t="shared" si="7"/>
      </c>
      <c r="S24" s="41">
        <f t="shared" si="7"/>
      </c>
      <c r="T24" s="41">
        <f t="shared" si="7"/>
      </c>
      <c r="U24" s="41">
        <f t="shared" si="7"/>
      </c>
      <c r="V24" s="41">
        <f t="shared" si="7"/>
      </c>
      <c r="W24" s="41">
        <f t="shared" si="7"/>
      </c>
      <c r="X24" s="41">
        <f t="shared" si="7"/>
      </c>
      <c r="Y24" s="41">
        <f t="shared" si="7"/>
      </c>
      <c r="Z24" s="41">
        <f t="shared" si="7"/>
      </c>
    </row>
    <row r="25" spans="1:26" s="20" customFormat="1" ht="18" customHeight="1">
      <c r="A25" s="18" t="s">
        <v>2</v>
      </c>
      <c r="B25" s="23" t="str">
        <f>IF(OR(B7&lt;=0,B3="No")," ",B24*B6/B5)</f>
        <v> </v>
      </c>
      <c r="C25" s="41" t="str">
        <f aca="true" t="shared" si="8" ref="C25:Z25">IF(OR(C7&lt;=0,C3="No")," ",C24*C6/C5)</f>
        <v> </v>
      </c>
      <c r="D25" s="41" t="str">
        <f t="shared" si="8"/>
        <v> </v>
      </c>
      <c r="E25" s="41" t="str">
        <f t="shared" si="8"/>
        <v> </v>
      </c>
      <c r="F25" s="41" t="str">
        <f t="shared" si="8"/>
        <v> </v>
      </c>
      <c r="G25" s="41" t="str">
        <f t="shared" si="8"/>
        <v> </v>
      </c>
      <c r="H25" s="41" t="str">
        <f t="shared" si="8"/>
        <v> </v>
      </c>
      <c r="I25" s="41" t="str">
        <f t="shared" si="8"/>
        <v> </v>
      </c>
      <c r="J25" s="41" t="str">
        <f t="shared" si="8"/>
        <v> </v>
      </c>
      <c r="K25" s="41" t="str">
        <f t="shared" si="8"/>
        <v> </v>
      </c>
      <c r="L25" s="41" t="str">
        <f t="shared" si="8"/>
        <v> </v>
      </c>
      <c r="M25" s="41" t="str">
        <f t="shared" si="8"/>
        <v> </v>
      </c>
      <c r="N25" s="41" t="str">
        <f t="shared" si="8"/>
        <v> </v>
      </c>
      <c r="O25" s="41" t="str">
        <f t="shared" si="8"/>
        <v> </v>
      </c>
      <c r="P25" s="41" t="str">
        <f t="shared" si="8"/>
        <v> </v>
      </c>
      <c r="Q25" s="41" t="str">
        <f t="shared" si="8"/>
        <v> </v>
      </c>
      <c r="R25" s="41" t="str">
        <f t="shared" si="8"/>
        <v> </v>
      </c>
      <c r="S25" s="41" t="str">
        <f t="shared" si="8"/>
        <v> </v>
      </c>
      <c r="T25" s="41" t="str">
        <f t="shared" si="8"/>
        <v> </v>
      </c>
      <c r="U25" s="41" t="str">
        <f t="shared" si="8"/>
        <v> </v>
      </c>
      <c r="V25" s="41" t="str">
        <f t="shared" si="8"/>
        <v> </v>
      </c>
      <c r="W25" s="41" t="str">
        <f t="shared" si="8"/>
        <v> </v>
      </c>
      <c r="X25" s="41" t="str">
        <f t="shared" si="8"/>
        <v> </v>
      </c>
      <c r="Y25" s="41" t="str">
        <f t="shared" si="8"/>
        <v> </v>
      </c>
      <c r="Z25" s="41" t="str">
        <f t="shared" si="8"/>
        <v> </v>
      </c>
    </row>
    <row r="26" spans="1:26" s="24" customFormat="1" ht="18" customHeight="1">
      <c r="A26" s="18" t="s">
        <v>7</v>
      </c>
      <c r="B26" s="23">
        <f>IF(OR(B3="No",B7&lt;=0),"",0.2*B4/B5)</f>
      </c>
      <c r="C26" s="41">
        <f aca="true" t="shared" si="9" ref="C26:Z26">IF(OR(C3="No",C7&lt;=0),"",0.2*C4/C5)</f>
      </c>
      <c r="D26" s="41">
        <f t="shared" si="9"/>
      </c>
      <c r="E26" s="41">
        <f t="shared" si="9"/>
      </c>
      <c r="F26" s="41">
        <f t="shared" si="9"/>
      </c>
      <c r="G26" s="41">
        <f t="shared" si="9"/>
      </c>
      <c r="H26" s="41">
        <f t="shared" si="9"/>
      </c>
      <c r="I26" s="41">
        <f t="shared" si="9"/>
      </c>
      <c r="J26" s="41">
        <f t="shared" si="9"/>
      </c>
      <c r="K26" s="41">
        <f t="shared" si="9"/>
      </c>
      <c r="L26" s="41">
        <f t="shared" si="9"/>
      </c>
      <c r="M26" s="41">
        <f t="shared" si="9"/>
      </c>
      <c r="N26" s="41">
        <f t="shared" si="9"/>
      </c>
      <c r="O26" s="41">
        <f t="shared" si="9"/>
      </c>
      <c r="P26" s="41">
        <f t="shared" si="9"/>
      </c>
      <c r="Q26" s="41">
        <f t="shared" si="9"/>
      </c>
      <c r="R26" s="41">
        <f t="shared" si="9"/>
      </c>
      <c r="S26" s="41">
        <f t="shared" si="9"/>
      </c>
      <c r="T26" s="41">
        <f t="shared" si="9"/>
      </c>
      <c r="U26" s="41">
        <f t="shared" si="9"/>
      </c>
      <c r="V26" s="41">
        <f t="shared" si="9"/>
      </c>
      <c r="W26" s="41">
        <f t="shared" si="9"/>
      </c>
      <c r="X26" s="41">
        <f t="shared" si="9"/>
      </c>
      <c r="Y26" s="41">
        <f t="shared" si="9"/>
      </c>
      <c r="Z26" s="41">
        <f t="shared" si="9"/>
      </c>
    </row>
    <row r="27" spans="1:26" s="27" customFormat="1" ht="18" customHeight="1">
      <c r="A27" s="25" t="s">
        <v>30</v>
      </c>
      <c r="B27" s="26">
        <f>IF(B7&lt;=0,"",IF(B3="No",B24,IF(B25&gt;B26,B26,B25)))</f>
      </c>
      <c r="C27" s="42">
        <f aca="true" t="shared" si="10" ref="C27:Z27">IF(C7&lt;=0,"",IF(C3="No",C24,IF(C25&gt;C26,C26,C25)))</f>
      </c>
      <c r="D27" s="42">
        <f t="shared" si="10"/>
      </c>
      <c r="E27" s="42">
        <f t="shared" si="10"/>
      </c>
      <c r="F27" s="42">
        <f t="shared" si="10"/>
      </c>
      <c r="G27" s="42">
        <f t="shared" si="10"/>
      </c>
      <c r="H27" s="42">
        <f t="shared" si="10"/>
      </c>
      <c r="I27" s="42">
        <f t="shared" si="10"/>
      </c>
      <c r="J27" s="42">
        <f t="shared" si="10"/>
      </c>
      <c r="K27" s="42">
        <f t="shared" si="10"/>
      </c>
      <c r="L27" s="42">
        <f t="shared" si="10"/>
      </c>
      <c r="M27" s="42">
        <f t="shared" si="10"/>
      </c>
      <c r="N27" s="42">
        <f t="shared" si="10"/>
      </c>
      <c r="O27" s="42">
        <f t="shared" si="10"/>
      </c>
      <c r="P27" s="42">
        <f t="shared" si="10"/>
      </c>
      <c r="Q27" s="42">
        <f t="shared" si="10"/>
      </c>
      <c r="R27" s="42">
        <f t="shared" si="10"/>
      </c>
      <c r="S27" s="42">
        <f t="shared" si="10"/>
      </c>
      <c r="T27" s="42">
        <f t="shared" si="10"/>
      </c>
      <c r="U27" s="42">
        <f t="shared" si="10"/>
      </c>
      <c r="V27" s="42">
        <f t="shared" si="10"/>
      </c>
      <c r="W27" s="42">
        <f t="shared" si="10"/>
      </c>
      <c r="X27" s="42">
        <f t="shared" si="10"/>
      </c>
      <c r="Y27" s="42">
        <f t="shared" si="10"/>
      </c>
      <c r="Z27" s="42">
        <f t="shared" si="10"/>
      </c>
    </row>
    <row r="28" ht="5.25" customHeight="1"/>
    <row r="29" spans="1:3" s="7" customFormat="1" ht="22.5" customHeight="1">
      <c r="A29" s="44" t="s">
        <v>9</v>
      </c>
      <c r="B29" s="44"/>
      <c r="C29" s="44"/>
    </row>
    <row r="30" spans="1:3" s="7" customFormat="1" ht="14.25" customHeight="1">
      <c r="A30" s="43" t="s">
        <v>8</v>
      </c>
      <c r="B30" s="43"/>
      <c r="C30" s="43"/>
    </row>
    <row r="31" ht="6" customHeight="1"/>
    <row r="32" spans="1:3" ht="15.75">
      <c r="A32" s="44" t="s">
        <v>26</v>
      </c>
      <c r="B32" s="44"/>
      <c r="C32" s="44"/>
    </row>
    <row r="33" spans="1:3" ht="14.25">
      <c r="A33" s="46" t="s">
        <v>13</v>
      </c>
      <c r="B33" s="43"/>
      <c r="C33" s="43"/>
    </row>
    <row r="34" spans="1:26" s="3" customFormat="1" ht="14.25">
      <c r="A34" s="8"/>
      <c r="B34" s="1"/>
      <c r="C34" s="1"/>
      <c r="D34" s="1"/>
      <c r="E34" s="1"/>
      <c r="F34" s="1"/>
      <c r="G34" s="1"/>
      <c r="H34" s="1"/>
      <c r="I34" s="1"/>
      <c r="J34" s="1"/>
      <c r="K34" s="1"/>
      <c r="L34" s="1"/>
      <c r="M34" s="1"/>
      <c r="N34" s="1"/>
      <c r="O34" s="1"/>
      <c r="P34" s="1"/>
      <c r="Q34" s="1"/>
      <c r="R34" s="1"/>
      <c r="S34" s="1"/>
      <c r="T34" s="1"/>
      <c r="U34" s="1"/>
      <c r="V34" s="1"/>
      <c r="W34" s="1"/>
      <c r="X34" s="1"/>
      <c r="Y34" s="1"/>
      <c r="Z34" s="1"/>
    </row>
    <row r="35" spans="1:26" s="3" customFormat="1" ht="14.25">
      <c r="A35" s="8"/>
      <c r="B35" s="1"/>
      <c r="C35" s="1"/>
      <c r="D35" s="1"/>
      <c r="E35" s="1"/>
      <c r="F35" s="1"/>
      <c r="G35" s="1"/>
      <c r="H35" s="1"/>
      <c r="I35" s="1"/>
      <c r="J35" s="1"/>
      <c r="K35" s="1"/>
      <c r="L35" s="1"/>
      <c r="M35" s="1"/>
      <c r="N35" s="1"/>
      <c r="O35" s="1"/>
      <c r="P35" s="1"/>
      <c r="Q35" s="1"/>
      <c r="R35" s="1"/>
      <c r="S35" s="1"/>
      <c r="T35" s="1"/>
      <c r="U35" s="1"/>
      <c r="V35" s="1"/>
      <c r="W35" s="1"/>
      <c r="X35" s="1"/>
      <c r="Y35" s="1"/>
      <c r="Z35" s="1"/>
    </row>
    <row r="36" spans="1:26" s="3" customFormat="1" ht="14.25">
      <c r="A36" s="8"/>
      <c r="B36" s="1"/>
      <c r="C36" s="1"/>
      <c r="D36" s="1"/>
      <c r="E36" s="1"/>
      <c r="F36" s="1"/>
      <c r="G36" s="1"/>
      <c r="H36" s="1"/>
      <c r="I36" s="1"/>
      <c r="J36" s="1"/>
      <c r="K36" s="1"/>
      <c r="L36" s="1"/>
      <c r="M36" s="1"/>
      <c r="N36" s="1"/>
      <c r="O36" s="1"/>
      <c r="P36" s="1"/>
      <c r="Q36" s="1"/>
      <c r="R36" s="1"/>
      <c r="S36" s="1"/>
      <c r="T36" s="1"/>
      <c r="U36" s="1"/>
      <c r="V36" s="1"/>
      <c r="W36" s="1"/>
      <c r="X36" s="1"/>
      <c r="Y36" s="1"/>
      <c r="Z36" s="1"/>
    </row>
    <row r="37" spans="1:26" s="3" customFormat="1" ht="14.25">
      <c r="A37" s="8"/>
      <c r="B37" s="1"/>
      <c r="C37" s="1"/>
      <c r="D37" s="1"/>
      <c r="E37" s="1"/>
      <c r="F37" s="1"/>
      <c r="G37" s="1"/>
      <c r="H37" s="1"/>
      <c r="I37" s="1"/>
      <c r="J37" s="1"/>
      <c r="K37" s="1"/>
      <c r="L37" s="1"/>
      <c r="M37" s="1"/>
      <c r="N37" s="1"/>
      <c r="O37" s="1"/>
      <c r="P37" s="1"/>
      <c r="Q37" s="1"/>
      <c r="R37" s="1"/>
      <c r="S37" s="1"/>
      <c r="T37" s="1"/>
      <c r="U37" s="1"/>
      <c r="V37" s="1"/>
      <c r="W37" s="1"/>
      <c r="X37" s="1"/>
      <c r="Y37" s="1"/>
      <c r="Z37" s="1"/>
    </row>
    <row r="38" spans="1:26" s="3" customFormat="1" ht="14.25">
      <c r="A38" s="8"/>
      <c r="B38" s="1"/>
      <c r="C38" s="1"/>
      <c r="D38" s="1"/>
      <c r="E38" s="1"/>
      <c r="F38" s="1"/>
      <c r="G38" s="1"/>
      <c r="H38" s="1"/>
      <c r="I38" s="1"/>
      <c r="J38" s="1"/>
      <c r="K38" s="1"/>
      <c r="L38" s="1"/>
      <c r="M38" s="1"/>
      <c r="N38" s="1"/>
      <c r="O38" s="1"/>
      <c r="P38" s="1"/>
      <c r="Q38" s="1"/>
      <c r="R38" s="1"/>
      <c r="S38" s="1"/>
      <c r="T38" s="1"/>
      <c r="U38" s="1"/>
      <c r="V38" s="1"/>
      <c r="W38" s="1"/>
      <c r="X38" s="1"/>
      <c r="Y38" s="1"/>
      <c r="Z38" s="1"/>
    </row>
    <row r="39" spans="1:26" s="3" customFormat="1" ht="14.25">
      <c r="A39" s="8"/>
      <c r="B39" s="1"/>
      <c r="C39" s="1"/>
      <c r="D39" s="1"/>
      <c r="E39" s="1"/>
      <c r="F39" s="1"/>
      <c r="G39" s="1"/>
      <c r="H39" s="1"/>
      <c r="I39" s="1"/>
      <c r="J39" s="1"/>
      <c r="K39" s="1"/>
      <c r="L39" s="1"/>
      <c r="M39" s="1"/>
      <c r="N39" s="1"/>
      <c r="O39" s="1"/>
      <c r="P39" s="1"/>
      <c r="Q39" s="1"/>
      <c r="R39" s="1"/>
      <c r="S39" s="1"/>
      <c r="T39" s="1"/>
      <c r="U39" s="1"/>
      <c r="V39" s="1"/>
      <c r="W39" s="1"/>
      <c r="X39" s="1"/>
      <c r="Y39" s="1"/>
      <c r="Z39" s="1"/>
    </row>
    <row r="40" spans="1:26" s="3" customFormat="1" ht="14.25">
      <c r="A40" s="8"/>
      <c r="B40" s="1"/>
      <c r="C40" s="1"/>
      <c r="D40" s="1"/>
      <c r="E40" s="1"/>
      <c r="F40" s="1"/>
      <c r="G40" s="1"/>
      <c r="H40" s="1"/>
      <c r="I40" s="1"/>
      <c r="J40" s="1"/>
      <c r="K40" s="1"/>
      <c r="L40" s="1"/>
      <c r="M40" s="1"/>
      <c r="N40" s="1"/>
      <c r="O40" s="1"/>
      <c r="P40" s="1"/>
      <c r="Q40" s="1"/>
      <c r="R40" s="1"/>
      <c r="S40" s="1"/>
      <c r="T40" s="1"/>
      <c r="U40" s="1"/>
      <c r="V40" s="1"/>
      <c r="W40" s="1"/>
      <c r="X40" s="1"/>
      <c r="Y40" s="1"/>
      <c r="Z40" s="1"/>
    </row>
    <row r="41" spans="1:26" s="3" customFormat="1" ht="14.25">
      <c r="A41" s="8"/>
      <c r="B41" s="1"/>
      <c r="C41" s="1"/>
      <c r="D41" s="1"/>
      <c r="E41" s="1"/>
      <c r="F41" s="1"/>
      <c r="G41" s="1"/>
      <c r="H41" s="1"/>
      <c r="I41" s="1"/>
      <c r="J41" s="1"/>
      <c r="K41" s="1"/>
      <c r="L41" s="1"/>
      <c r="M41" s="1"/>
      <c r="N41" s="1"/>
      <c r="O41" s="1"/>
      <c r="P41" s="1"/>
      <c r="Q41" s="1"/>
      <c r="R41" s="1"/>
      <c r="S41" s="1"/>
      <c r="T41" s="1"/>
      <c r="U41" s="1"/>
      <c r="V41" s="1"/>
      <c r="W41" s="1"/>
      <c r="X41" s="1"/>
      <c r="Y41" s="1"/>
      <c r="Z41" s="1"/>
    </row>
    <row r="42" spans="1:26" s="3" customFormat="1" ht="14.25">
      <c r="A42" s="8"/>
      <c r="B42" s="1"/>
      <c r="C42" s="1"/>
      <c r="D42" s="1"/>
      <c r="E42" s="1"/>
      <c r="F42" s="1"/>
      <c r="G42" s="1"/>
      <c r="H42" s="1"/>
      <c r="I42" s="1"/>
      <c r="J42" s="1"/>
      <c r="K42" s="1"/>
      <c r="L42" s="1"/>
      <c r="M42" s="1"/>
      <c r="N42" s="1"/>
      <c r="O42" s="1"/>
      <c r="P42" s="1"/>
      <c r="Q42" s="1"/>
      <c r="R42" s="1"/>
      <c r="S42" s="1"/>
      <c r="T42" s="1"/>
      <c r="U42" s="1"/>
      <c r="V42" s="1"/>
      <c r="W42" s="1"/>
      <c r="X42" s="1"/>
      <c r="Y42" s="1"/>
      <c r="Z42" s="1"/>
    </row>
    <row r="43" spans="1:26" s="3" customFormat="1" ht="14.25">
      <c r="A43" s="8"/>
      <c r="B43" s="1"/>
      <c r="C43" s="1"/>
      <c r="D43" s="1"/>
      <c r="E43" s="1"/>
      <c r="F43" s="1"/>
      <c r="G43" s="1"/>
      <c r="H43" s="1"/>
      <c r="I43" s="1"/>
      <c r="J43" s="1"/>
      <c r="K43" s="1"/>
      <c r="L43" s="1"/>
      <c r="M43" s="1"/>
      <c r="N43" s="1"/>
      <c r="O43" s="1"/>
      <c r="P43" s="1"/>
      <c r="Q43" s="1"/>
      <c r="R43" s="1"/>
      <c r="S43" s="1"/>
      <c r="T43" s="1"/>
      <c r="U43" s="1"/>
      <c r="V43" s="1"/>
      <c r="W43" s="1"/>
      <c r="X43" s="1"/>
      <c r="Y43" s="1"/>
      <c r="Z43" s="1"/>
    </row>
    <row r="44" spans="1:26" s="3" customFormat="1" ht="14.25">
      <c r="A44" s="8"/>
      <c r="B44" s="1"/>
      <c r="C44" s="1"/>
      <c r="D44" s="1"/>
      <c r="E44" s="1"/>
      <c r="F44" s="1"/>
      <c r="G44" s="1"/>
      <c r="H44" s="1"/>
      <c r="I44" s="1"/>
      <c r="J44" s="1"/>
      <c r="K44" s="1"/>
      <c r="L44" s="1"/>
      <c r="M44" s="1"/>
      <c r="N44" s="1"/>
      <c r="O44" s="1"/>
      <c r="P44" s="1"/>
      <c r="Q44" s="1"/>
      <c r="R44" s="1"/>
      <c r="S44" s="1"/>
      <c r="T44" s="1"/>
      <c r="U44" s="1"/>
      <c r="V44" s="1"/>
      <c r="W44" s="1"/>
      <c r="X44" s="1"/>
      <c r="Y44" s="1"/>
      <c r="Z44" s="1"/>
    </row>
    <row r="45" spans="1:26" s="3" customFormat="1" ht="14.25">
      <c r="A45" s="8"/>
      <c r="B45" s="1"/>
      <c r="C45" s="1"/>
      <c r="D45" s="1"/>
      <c r="E45" s="1"/>
      <c r="F45" s="1"/>
      <c r="G45" s="1"/>
      <c r="H45" s="1"/>
      <c r="I45" s="1"/>
      <c r="J45" s="1"/>
      <c r="K45" s="1"/>
      <c r="L45" s="1"/>
      <c r="M45" s="1"/>
      <c r="N45" s="1"/>
      <c r="O45" s="1"/>
      <c r="P45" s="1"/>
      <c r="Q45" s="1"/>
      <c r="R45" s="1"/>
      <c r="S45" s="1"/>
      <c r="T45" s="1"/>
      <c r="U45" s="1"/>
      <c r="V45" s="1"/>
      <c r="W45" s="1"/>
      <c r="X45" s="1"/>
      <c r="Y45" s="1"/>
      <c r="Z45" s="1"/>
    </row>
    <row r="46" spans="1:26" s="3" customFormat="1" ht="14.25">
      <c r="A46" s="8"/>
      <c r="B46" s="1"/>
      <c r="C46" s="1"/>
      <c r="D46" s="1"/>
      <c r="E46" s="1"/>
      <c r="F46" s="1"/>
      <c r="G46" s="1"/>
      <c r="H46" s="1"/>
      <c r="I46" s="1"/>
      <c r="J46" s="1"/>
      <c r="K46" s="1"/>
      <c r="L46" s="1"/>
      <c r="M46" s="1"/>
      <c r="N46" s="1"/>
      <c r="O46" s="1"/>
      <c r="P46" s="1"/>
      <c r="Q46" s="1"/>
      <c r="R46" s="1"/>
      <c r="S46" s="1"/>
      <c r="T46" s="1"/>
      <c r="U46" s="1"/>
      <c r="V46" s="1"/>
      <c r="W46" s="1"/>
      <c r="X46" s="1"/>
      <c r="Y46" s="1"/>
      <c r="Z46" s="1"/>
    </row>
    <row r="47" spans="1:26" s="3" customFormat="1" ht="14.25">
      <c r="A47" s="8"/>
      <c r="B47" s="1"/>
      <c r="C47" s="1"/>
      <c r="D47" s="1"/>
      <c r="E47" s="1"/>
      <c r="F47" s="1"/>
      <c r="G47" s="1"/>
      <c r="H47" s="1"/>
      <c r="I47" s="1"/>
      <c r="J47" s="1"/>
      <c r="K47" s="1"/>
      <c r="L47" s="1"/>
      <c r="M47" s="1"/>
      <c r="N47" s="1"/>
      <c r="O47" s="1"/>
      <c r="P47" s="1"/>
      <c r="Q47" s="1"/>
      <c r="R47" s="1"/>
      <c r="S47" s="1"/>
      <c r="T47" s="1"/>
      <c r="U47" s="1"/>
      <c r="V47" s="1"/>
      <c r="W47" s="1"/>
      <c r="X47" s="1"/>
      <c r="Y47" s="1"/>
      <c r="Z47" s="1"/>
    </row>
    <row r="452" ht="14.25"/>
  </sheetData>
  <sheetProtection password="CC6F" sheet="1"/>
  <mergeCells count="5">
    <mergeCell ref="A30:C30"/>
    <mergeCell ref="A29:C29"/>
    <mergeCell ref="A1:B1"/>
    <mergeCell ref="A32:C32"/>
    <mergeCell ref="A33:C33"/>
  </mergeCells>
  <conditionalFormatting sqref="B4">
    <cfRule type="expression" priority="29" dxfId="0">
      <formula>B3="No"</formula>
    </cfRule>
  </conditionalFormatting>
  <conditionalFormatting sqref="B5">
    <cfRule type="expression" priority="28" dxfId="0" stopIfTrue="1">
      <formula>B3="No"</formula>
    </cfRule>
  </conditionalFormatting>
  <conditionalFormatting sqref="B6">
    <cfRule type="expression" priority="27" dxfId="0" stopIfTrue="1">
      <formula>B3="No"</formula>
    </cfRule>
  </conditionalFormatting>
  <conditionalFormatting sqref="B25">
    <cfRule type="expression" priority="17" dxfId="0" stopIfTrue="1">
      <formula>B3="No"</formula>
    </cfRule>
  </conditionalFormatting>
  <conditionalFormatting sqref="B26">
    <cfRule type="expression" priority="16" dxfId="0" stopIfTrue="1">
      <formula>B3="No"</formula>
    </cfRule>
  </conditionalFormatting>
  <conditionalFormatting sqref="C4:Z4">
    <cfRule type="expression" priority="5" dxfId="0">
      <formula>C3="No"</formula>
    </cfRule>
  </conditionalFormatting>
  <conditionalFormatting sqref="C5:Z5">
    <cfRule type="expression" priority="4" dxfId="0" stopIfTrue="1">
      <formula>C3="No"</formula>
    </cfRule>
  </conditionalFormatting>
  <conditionalFormatting sqref="C6:Z6">
    <cfRule type="expression" priority="3" dxfId="0" stopIfTrue="1">
      <formula>C3="No"</formula>
    </cfRule>
  </conditionalFormatting>
  <conditionalFormatting sqref="C25:Z25">
    <cfRule type="expression" priority="2" dxfId="0" stopIfTrue="1">
      <formula>C3="No"</formula>
    </cfRule>
  </conditionalFormatting>
  <conditionalFormatting sqref="C26:Z26">
    <cfRule type="expression" priority="1" dxfId="0" stopIfTrue="1">
      <formula>C3="No"</formula>
    </cfRule>
  </conditionalFormatting>
  <dataValidations count="3">
    <dataValidation type="list" allowBlank="1" showInputMessage="1" showErrorMessage="1" prompt="Select from Drop Down Menu" sqref="B3:IV3 B15:IV16">
      <formula1>"Yes,No"</formula1>
    </dataValidation>
    <dataValidation type="decimal" allowBlank="1" showErrorMessage="1" errorTitle="Equal or Less than 100% Please" error="Equal or Less than 100% Please" sqref="B8:IV8">
      <formula1>0</formula1>
      <formula2>1</formula2>
    </dataValidation>
    <dataValidation type="decimal" allowBlank="1" showErrorMessage="1" errorTitle="Read Definition (Column A)" error="Read Definition (Column A)" sqref="B9:Z9 B12:Z12">
      <formula1>0.5</formula1>
      <formula2>20</formula2>
    </dataValidation>
  </dataValidations>
  <hyperlinks>
    <hyperlink ref="A30" r:id="rId1" display="https://www.azdot.gov/business/engineering-and-construction/construction-and-materials/value-engineering"/>
    <hyperlink ref="A33" r:id="rId2" display="https://azdot.gov/planning/DataandAnalysis"/>
  </hyperlinks>
  <printOptions gridLines="1"/>
  <pageMargins left="0.5" right="0.5" top="0.5" bottom="0.5" header="0.5" footer="0.5"/>
  <pageSetup horizontalDpi="600" verticalDpi="600" orientation="landscape" r:id="rId3"/>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Employee</dc:creator>
  <cp:keywords/>
  <dc:description/>
  <cp:lastModifiedBy>Pedram Shafieian</cp:lastModifiedBy>
  <cp:lastPrinted>2019-06-10T03:28:39Z</cp:lastPrinted>
  <dcterms:created xsi:type="dcterms:W3CDTF">1999-11-02T20:15:20Z</dcterms:created>
  <dcterms:modified xsi:type="dcterms:W3CDTF">2021-12-07T07:31:37Z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